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83F9B27C-A812-470D-B063-C5F4E348F12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ARTICULADORES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1" i="6" l="1"/>
  <c r="BU1" i="6"/>
  <c r="BZ1" i="6"/>
  <c r="CE1" i="6"/>
  <c r="BN2" i="6"/>
  <c r="BU2" i="6"/>
  <c r="BZ2" i="6"/>
  <c r="CE2" i="6"/>
  <c r="BN3" i="6"/>
  <c r="BU3" i="6"/>
  <c r="BZ3" i="6"/>
  <c r="CE3" i="6"/>
  <c r="BN4" i="6"/>
  <c r="BU4" i="6"/>
  <c r="BZ4" i="6"/>
  <c r="CE4" i="6"/>
  <c r="BS5" i="6"/>
  <c r="BX5" i="6"/>
  <c r="BS6" i="6"/>
  <c r="BX6" i="6"/>
  <c r="BS7" i="6"/>
  <c r="BX7" i="6"/>
  <c r="CC7" i="6"/>
  <c r="CH7" i="6"/>
  <c r="CM7" i="6"/>
  <c r="CR7" i="6"/>
  <c r="CW7" i="6"/>
  <c r="BS8" i="6"/>
  <c r="BX8" i="6"/>
  <c r="CC8" i="6"/>
  <c r="CH8" i="6"/>
  <c r="CM8" i="6"/>
  <c r="CR8" i="6"/>
  <c r="CW8" i="6"/>
  <c r="BS9" i="6"/>
  <c r="BX9" i="6"/>
  <c r="CC9" i="6"/>
  <c r="CH9" i="6"/>
  <c r="CM9" i="6"/>
  <c r="CR9" i="6"/>
  <c r="CW9" i="6"/>
  <c r="BS10" i="6"/>
  <c r="BX10" i="6"/>
  <c r="CC10" i="6"/>
  <c r="CH10" i="6"/>
  <c r="CM10" i="6"/>
  <c r="CR10" i="6"/>
  <c r="CW10" i="6"/>
  <c r="BS11" i="6"/>
  <c r="BX11" i="6"/>
  <c r="CC11" i="6"/>
  <c r="CH11" i="6"/>
  <c r="CM11" i="6"/>
  <c r="CR11" i="6"/>
  <c r="CW11" i="6"/>
  <c r="BS12" i="6"/>
  <c r="BX12" i="6"/>
  <c r="CC12" i="6"/>
  <c r="CH12" i="6"/>
  <c r="CM12" i="6"/>
  <c r="CR12" i="6"/>
  <c r="CW12" i="6"/>
  <c r="BS13" i="6"/>
  <c r="BX13" i="6"/>
  <c r="CC13" i="6"/>
  <c r="CH13" i="6"/>
  <c r="CM13" i="6"/>
  <c r="CR13" i="6"/>
  <c r="CW13" i="6"/>
  <c r="BS14" i="6"/>
  <c r="CC14" i="6"/>
  <c r="CH14" i="6"/>
  <c r="CM14" i="6"/>
  <c r="CR14" i="6"/>
  <c r="CW14" i="6"/>
  <c r="CC15" i="6"/>
  <c r="CH15" i="6"/>
  <c r="CM15" i="6"/>
  <c r="CR15" i="6"/>
  <c r="CW15" i="6"/>
  <c r="CC16" i="6"/>
  <c r="CH16" i="6"/>
  <c r="CM16" i="6"/>
  <c r="CR16" i="6"/>
  <c r="CW16" i="6"/>
  <c r="M2" i="6" l="1"/>
  <c r="T2" i="6"/>
  <c r="Y2" i="6"/>
  <c r="AD2" i="6"/>
  <c r="M3" i="6"/>
  <c r="T3" i="6"/>
  <c r="Y3" i="6"/>
  <c r="AD3" i="6"/>
  <c r="M4" i="6"/>
  <c r="T4" i="6"/>
  <c r="Y4" i="6"/>
  <c r="AD4" i="6"/>
  <c r="AB16" i="6"/>
  <c r="AG16" i="6"/>
  <c r="AL16" i="6"/>
  <c r="AQ16" i="6"/>
  <c r="AV16" i="6"/>
  <c r="AV15" i="6"/>
  <c r="AV14" i="6"/>
  <c r="AV13" i="6"/>
  <c r="AV12" i="6"/>
  <c r="AV11" i="6"/>
  <c r="AV10" i="6"/>
  <c r="AV9" i="6"/>
  <c r="AV8" i="6"/>
  <c r="AV7" i="6"/>
  <c r="AQ15" i="6"/>
  <c r="AQ14" i="6"/>
  <c r="AQ13" i="6"/>
  <c r="AQ12" i="6"/>
  <c r="AQ11" i="6"/>
  <c r="AQ10" i="6"/>
  <c r="AQ9" i="6"/>
  <c r="AQ8" i="6"/>
  <c r="AQ7" i="6"/>
  <c r="AL15" i="6"/>
  <c r="AL14" i="6"/>
  <c r="AL13" i="6"/>
  <c r="AL12" i="6"/>
  <c r="AL11" i="6"/>
  <c r="AL10" i="6"/>
  <c r="AL9" i="6"/>
  <c r="AL8" i="6"/>
  <c r="AL7" i="6"/>
  <c r="AG15" i="6"/>
  <c r="AG14" i="6"/>
  <c r="AG13" i="6"/>
  <c r="AG12" i="6"/>
  <c r="AG11" i="6"/>
  <c r="AG10" i="6"/>
  <c r="AG9" i="6"/>
  <c r="AG8" i="6"/>
  <c r="AG7" i="6"/>
  <c r="AB15" i="6"/>
  <c r="AB14" i="6"/>
  <c r="AB13" i="6"/>
  <c r="AB12" i="6"/>
  <c r="AB11" i="6"/>
  <c r="AB10" i="6"/>
  <c r="AB9" i="6"/>
  <c r="AB8" i="6"/>
  <c r="AB7" i="6"/>
  <c r="W13" i="6"/>
  <c r="W12" i="6"/>
  <c r="W11" i="6"/>
  <c r="W10" i="6"/>
  <c r="W9" i="6"/>
  <c r="W8" i="6"/>
  <c r="W7" i="6"/>
  <c r="W6" i="6"/>
  <c r="W5" i="6"/>
  <c r="R14" i="6"/>
  <c r="R13" i="6"/>
  <c r="R12" i="6"/>
  <c r="R11" i="6"/>
  <c r="R10" i="6"/>
  <c r="R9" i="6"/>
  <c r="R8" i="6"/>
  <c r="R7" i="6"/>
  <c r="R6" i="6"/>
  <c r="R5" i="6"/>
  <c r="M1" i="6"/>
  <c r="AD1" i="6"/>
  <c r="D13" i="6" s="1"/>
  <c r="F13" i="6" s="1"/>
  <c r="Y1" i="6"/>
  <c r="D12" i="6" s="1"/>
  <c r="F12" i="6" s="1"/>
  <c r="T1" i="6"/>
  <c r="D14" i="6" s="1"/>
  <c r="F14" i="6" s="1"/>
  <c r="D11" i="6" l="1"/>
  <c r="F11" i="6" s="1"/>
  <c r="H6" i="6" l="1"/>
</calcChain>
</file>

<file path=xl/sharedStrings.xml><?xml version="1.0" encoding="utf-8"?>
<sst xmlns="http://schemas.openxmlformats.org/spreadsheetml/2006/main" count="79" uniqueCount="37">
  <si>
    <t>Largura</t>
  </si>
  <si>
    <t>Altura</t>
  </si>
  <si>
    <t>MDF</t>
  </si>
  <si>
    <t>MDP</t>
  </si>
  <si>
    <t>OSB</t>
  </si>
  <si>
    <t>m</t>
  </si>
  <si>
    <t>-</t>
  </si>
  <si>
    <t xml:space="preserve">Inserir os valores em mm </t>
  </si>
  <si>
    <t>Material</t>
  </si>
  <si>
    <t>Consulte abaixo o Sistema adequado ao seu FATOR DE RENDIMENTO</t>
  </si>
  <si>
    <t xml:space="preserve">Espessura </t>
  </si>
  <si>
    <t>F0141NI - ARTICULADOR ONE WAY PO BASC F3 NI</t>
  </si>
  <si>
    <t>Código                       Descrição</t>
  </si>
  <si>
    <t>F0136CZ - ARTICULADOR DELTA PO BASC F30 CZ</t>
  </si>
  <si>
    <t>Embalagem master com 10 pares</t>
  </si>
  <si>
    <t>Embalagem master com 20 peças</t>
  </si>
  <si>
    <t xml:space="preserve">Calcule o peso da porta </t>
  </si>
  <si>
    <t>F0130BR -  ARTICULADOR DELTA PO BASC F1 BR</t>
  </si>
  <si>
    <t>F0130CZ -  ARTICULADOR DELTA PO BASC F1 CZ</t>
  </si>
  <si>
    <t>F0131BR -  ARTICULADOR DELTA PO BASC F2 BR</t>
  </si>
  <si>
    <t>F0131CZ -  ARTICULADOR DELTA PO BASC F2 CZ</t>
  </si>
  <si>
    <t>F0132BR -  ARTICULADOR DELTA PO BASC F3 BR</t>
  </si>
  <si>
    <t>F0132CZ -  ARTICULADOR DELTA PO BASC F3 CZ</t>
  </si>
  <si>
    <t>F0136BR -  ARTICULADOR DELTA PO BASC F30 BR</t>
  </si>
  <si>
    <r>
      <rPr>
        <b/>
        <sz val="10"/>
        <rFont val="Arial"/>
        <family val="2"/>
      </rPr>
      <t xml:space="preserve">Delta F1   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>FR  -  580 a 1250</t>
    </r>
  </si>
  <si>
    <r>
      <rPr>
        <b/>
        <sz val="10"/>
        <rFont val="Arial"/>
        <family val="2"/>
      </rPr>
      <t xml:space="preserve">Delta F2   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>FR  -  960 a 2040</t>
    </r>
  </si>
  <si>
    <r>
      <rPr>
        <b/>
        <sz val="10"/>
        <rFont val="Arial"/>
        <family val="2"/>
      </rPr>
      <t>Delta F3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>FR -  1800 a 3500</t>
    </r>
  </si>
  <si>
    <r>
      <rPr>
        <b/>
        <sz val="10"/>
        <rFont val="Arial"/>
        <family val="2"/>
      </rPr>
      <t xml:space="preserve">One Way 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>FR -  960 a 2350</t>
    </r>
  </si>
  <si>
    <r>
      <rPr>
        <b/>
        <sz val="10"/>
        <rFont val="Arial"/>
        <family val="2"/>
      </rPr>
      <t>Delta F30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</rPr>
      <t>FR -  3200 a 9000</t>
    </r>
  </si>
  <si>
    <r>
      <rPr>
        <b/>
        <sz val="10"/>
        <rFont val="Arial"/>
        <family val="2"/>
      </rPr>
      <t>VIDRO</t>
    </r>
    <r>
      <rPr>
        <sz val="8"/>
        <rFont val="Arial"/>
        <family val="2"/>
      </rPr>
      <t xml:space="preserve"> 
( não contempla perfil )</t>
    </r>
  </si>
  <si>
    <t>Peso da Porta 
( kg )</t>
  </si>
  <si>
    <t>Valores referenciais. Para valores periféricos é necessária a realização de testes funcionais.</t>
  </si>
  <si>
    <t xml:space="preserve"> </t>
  </si>
  <si>
    <t>Quando utilizado 2 sistemas o Fator de Rendimento duplica.</t>
  </si>
  <si>
    <t>Necessita de dobradiças para o funcionamento.</t>
  </si>
  <si>
    <t xml:space="preserve">Com o valor do Fator de Rendimento você pode definir qual o sistema de articulação é o mais adequado. </t>
  </si>
  <si>
    <t>Fator de Rendimento 
FR = H x Kg ( altura x peso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</si>
</sst>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Franklin Gothic Medium"/>
      <family val="2"/>
    </font>
    <font>
      <sz val="11"/>
      <color rgb="FF22222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NumberFormat="1" applyFill="1"/>
    <xf numFmtId="0" fontId="1" fillId="2" borderId="1" xfId="0" applyFont="1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0" borderId="0" xfId="0" applyFill="1" applyBorder="1"/>
    <xf numFmtId="0" fontId="7" fillId="2" borderId="0" xfId="0" applyFont="1" applyFill="1"/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/>
    <xf numFmtId="0" fontId="8" fillId="4" borderId="0" xfId="0" applyFont="1" applyFill="1" applyBorder="1" applyAlignment="1">
      <alignment vertical="center"/>
    </xf>
    <xf numFmtId="164" fontId="0" fillId="7" borderId="1" xfId="0" applyNumberFormat="1" applyFill="1" applyBorder="1" applyAlignment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Protection="1"/>
    <xf numFmtId="0" fontId="0" fillId="2" borderId="9" xfId="0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1" fontId="10" fillId="8" borderId="1" xfId="0" applyNumberFormat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Border="1"/>
    <xf numFmtId="0" fontId="0" fillId="0" borderId="0" xfId="0" applyBorder="1"/>
    <xf numFmtId="0" fontId="7" fillId="2" borderId="10" xfId="0" applyFont="1" applyFill="1" applyBorder="1" applyAlignment="1"/>
    <xf numFmtId="0" fontId="1" fillId="2" borderId="0" xfId="0" applyFont="1" applyFill="1" applyBorder="1"/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 applyAlignment="1"/>
    <xf numFmtId="0" fontId="1" fillId="0" borderId="0" xfId="0" applyFont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203487</xdr:colOff>
      <xdr:row>22</xdr:row>
      <xdr:rowOff>58234</xdr:rowOff>
    </xdr:from>
    <xdr:to>
      <xdr:col>2</xdr:col>
      <xdr:colOff>354313</xdr:colOff>
      <xdr:row>30</xdr:row>
      <xdr:rowOff>132830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9CF3F72-CA51-42D7-9474-8EBF36F36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50" y="4427828"/>
          <a:ext cx="1960576" cy="1408096"/>
        </a:xfrm>
        <a:prstGeom prst="rect">
          <a:avLst/>
        </a:prstGeom>
      </xdr:spPr>
    </xdr:pic>
    <xdr:clientData/>
  </xdr:twoCellAnchor>
  <xdr:twoCellAnchor>
    <xdr:from>
      <xdr:col>1</xdr:col>
      <xdr:colOff>222499</xdr:colOff>
      <xdr:row>35</xdr:row>
      <xdr:rowOff>121784</xdr:rowOff>
    </xdr:from>
    <xdr:to>
      <xdr:col>2</xdr:col>
      <xdr:colOff>351284</xdr:colOff>
      <xdr:row>44</xdr:row>
      <xdr:rowOff>3040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7B70C4-4750-4ADE-8F2E-A0C266AA1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562" y="6658315"/>
          <a:ext cx="1938535" cy="1381444"/>
        </a:xfrm>
        <a:prstGeom prst="rect">
          <a:avLst/>
        </a:prstGeom>
      </xdr:spPr>
    </xdr:pic>
    <xdr:clientData/>
  </xdr:twoCellAnchor>
  <xdr:twoCellAnchor>
    <xdr:from>
      <xdr:col>1</xdr:col>
      <xdr:colOff>251430</xdr:colOff>
      <xdr:row>48</xdr:row>
      <xdr:rowOff>108791</xdr:rowOff>
    </xdr:from>
    <xdr:to>
      <xdr:col>2</xdr:col>
      <xdr:colOff>393990</xdr:colOff>
      <xdr:row>57</xdr:row>
      <xdr:rowOff>13695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CAE5739-5228-4F2F-8A41-FC6CBE801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93" y="8812260"/>
          <a:ext cx="1952310" cy="1405091"/>
        </a:xfrm>
        <a:prstGeom prst="rect">
          <a:avLst/>
        </a:prstGeom>
      </xdr:spPr>
    </xdr:pic>
    <xdr:clientData/>
  </xdr:twoCellAnchor>
  <xdr:twoCellAnchor>
    <xdr:from>
      <xdr:col>1</xdr:col>
      <xdr:colOff>273845</xdr:colOff>
      <xdr:row>26</xdr:row>
      <xdr:rowOff>47622</xdr:rowOff>
    </xdr:from>
    <xdr:to>
      <xdr:col>1</xdr:col>
      <xdr:colOff>1238251</xdr:colOff>
      <xdr:row>31</xdr:row>
      <xdr:rowOff>95249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8C6C0217-E355-4314-90F3-D027FFC10512}"/>
            </a:ext>
          </a:extLst>
        </xdr:cNvPr>
        <xdr:cNvSpPr/>
      </xdr:nvSpPr>
      <xdr:spPr bwMode="auto">
        <a:xfrm>
          <a:off x="392908" y="5083966"/>
          <a:ext cx="964406" cy="8810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>
              <a:ln>
                <a:solidFill>
                  <a:schemeClr val="bg1"/>
                </a:solidFill>
              </a:ln>
              <a:solidFill>
                <a:schemeClr val="bg1">
                  <a:lumMod val="95000"/>
                </a:schemeClr>
              </a:solidFill>
            </a:rPr>
            <a:t>+</a:t>
          </a:r>
        </a:p>
      </xdr:txBody>
    </xdr:sp>
    <xdr:clientData/>
  </xdr:twoCellAnchor>
  <xdr:twoCellAnchor editAs="oneCell">
    <xdr:from>
      <xdr:col>1</xdr:col>
      <xdr:colOff>223623</xdr:colOff>
      <xdr:row>26</xdr:row>
      <xdr:rowOff>83914</xdr:rowOff>
    </xdr:from>
    <xdr:to>
      <xdr:col>1</xdr:col>
      <xdr:colOff>1128497</xdr:colOff>
      <xdr:row>31</xdr:row>
      <xdr:rowOff>145055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3C2428D-719A-4E5D-B0DF-B1CCE7B60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686" y="5120258"/>
          <a:ext cx="904874" cy="894578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39</xdr:row>
      <xdr:rowOff>76199</xdr:rowOff>
    </xdr:from>
    <xdr:to>
      <xdr:col>1</xdr:col>
      <xdr:colOff>1171575</xdr:colOff>
      <xdr:row>44</xdr:row>
      <xdr:rowOff>133350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2F291A0D-8133-42BF-AED0-A0F711A20BB2}"/>
            </a:ext>
          </a:extLst>
        </xdr:cNvPr>
        <xdr:cNvSpPr/>
      </xdr:nvSpPr>
      <xdr:spPr bwMode="auto">
        <a:xfrm>
          <a:off x="271463" y="7279480"/>
          <a:ext cx="1019175" cy="890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pt-BR" sz="1100">
            <a:ln>
              <a:solidFill>
                <a:schemeClr val="bg1"/>
              </a:solidFill>
            </a:ln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44574</xdr:colOff>
      <xdr:row>39</xdr:row>
      <xdr:rowOff>59965</xdr:rowOff>
    </xdr:from>
    <xdr:to>
      <xdr:col>1</xdr:col>
      <xdr:colOff>1249722</xdr:colOff>
      <xdr:row>46</xdr:row>
      <xdr:rowOff>5846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9B2F520-0628-493E-A457-AE873B369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74" y="7318015"/>
          <a:ext cx="1205148" cy="1146031"/>
        </a:xfrm>
        <a:prstGeom prst="rect">
          <a:avLst/>
        </a:prstGeom>
      </xdr:spPr>
    </xdr:pic>
    <xdr:clientData/>
  </xdr:twoCellAnchor>
  <xdr:twoCellAnchor>
    <xdr:from>
      <xdr:col>1</xdr:col>
      <xdr:colOff>150019</xdr:colOff>
      <xdr:row>52</xdr:row>
      <xdr:rowOff>133344</xdr:rowOff>
    </xdr:from>
    <xdr:to>
      <xdr:col>1</xdr:col>
      <xdr:colOff>1190624</xdr:colOff>
      <xdr:row>58</xdr:row>
      <xdr:rowOff>14284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ECA9B5C1-85EE-4DF5-8B10-B55A15B39723}"/>
            </a:ext>
          </a:extLst>
        </xdr:cNvPr>
        <xdr:cNvSpPr/>
      </xdr:nvSpPr>
      <xdr:spPr bwMode="auto">
        <a:xfrm>
          <a:off x="269082" y="9503563"/>
          <a:ext cx="1040605" cy="8810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>
              <a:ln>
                <a:solidFill>
                  <a:schemeClr val="bg1"/>
                </a:solidFill>
              </a:ln>
              <a:solidFill>
                <a:schemeClr val="bg1">
                  <a:lumMod val="95000"/>
                </a:schemeClr>
              </a:solidFill>
            </a:rPr>
            <a:t>+</a:t>
          </a:r>
        </a:p>
      </xdr:txBody>
    </xdr:sp>
    <xdr:clientData/>
  </xdr:twoCellAnchor>
  <xdr:twoCellAnchor editAs="oneCell">
    <xdr:from>
      <xdr:col>1</xdr:col>
      <xdr:colOff>124284</xdr:colOff>
      <xdr:row>52</xdr:row>
      <xdr:rowOff>146685</xdr:rowOff>
    </xdr:from>
    <xdr:to>
      <xdr:col>1</xdr:col>
      <xdr:colOff>1209675</xdr:colOff>
      <xdr:row>58</xdr:row>
      <xdr:rowOff>83341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4834CB07-14AF-4F8C-A4C8-D95A150E7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7" y="9516904"/>
          <a:ext cx="1085391" cy="936781"/>
        </a:xfrm>
        <a:prstGeom prst="rect">
          <a:avLst/>
        </a:prstGeom>
      </xdr:spPr>
    </xdr:pic>
    <xdr:clientData/>
  </xdr:twoCellAnchor>
  <xdr:twoCellAnchor>
    <xdr:from>
      <xdr:col>7</xdr:col>
      <xdr:colOff>771524</xdr:colOff>
      <xdr:row>56</xdr:row>
      <xdr:rowOff>66675</xdr:rowOff>
    </xdr:from>
    <xdr:to>
      <xdr:col>7</xdr:col>
      <xdr:colOff>1628775</xdr:colOff>
      <xdr:row>59</xdr:row>
      <xdr:rowOff>180974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29F7C684-DB72-46B6-8FEF-865F2532C680}"/>
            </a:ext>
          </a:extLst>
        </xdr:cNvPr>
        <xdr:cNvSpPr/>
      </xdr:nvSpPr>
      <xdr:spPr bwMode="auto">
        <a:xfrm>
          <a:off x="6496049" y="10391775"/>
          <a:ext cx="857251" cy="704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>
              <a:ln>
                <a:solidFill>
                  <a:schemeClr val="bg1"/>
                </a:solidFill>
              </a:ln>
              <a:solidFill>
                <a:schemeClr val="bg1">
                  <a:lumMod val="95000"/>
                </a:schemeClr>
              </a:solidFill>
            </a:rPr>
            <a:t>+</a:t>
          </a:r>
        </a:p>
      </xdr:txBody>
    </xdr:sp>
    <xdr:clientData/>
  </xdr:twoCellAnchor>
  <xdr:twoCellAnchor editAs="oneCell">
    <xdr:from>
      <xdr:col>7</xdr:col>
      <xdr:colOff>851958</xdr:colOff>
      <xdr:row>56</xdr:row>
      <xdr:rowOff>90721</xdr:rowOff>
    </xdr:from>
    <xdr:to>
      <xdr:col>7</xdr:col>
      <xdr:colOff>1571625</xdr:colOff>
      <xdr:row>59</xdr:row>
      <xdr:rowOff>113158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94F7C38-F3E5-4966-8445-C35B8A0A9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483" y="10415821"/>
          <a:ext cx="719667" cy="612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7F0C-DE06-4C98-A9C4-E6D64402988F}">
  <sheetPr codeName="Planilha6">
    <pageSetUpPr fitToPage="1"/>
  </sheetPr>
  <dimension ref="A1:DK62"/>
  <sheetViews>
    <sheetView showGridLines="0" showRowColHeaders="0" tabSelected="1" zoomScale="80" zoomScaleNormal="80" zoomScaleSheetLayoutView="100" workbookViewId="0">
      <selection activeCell="D5" sqref="D5"/>
    </sheetView>
  </sheetViews>
  <sheetFormatPr defaultRowHeight="12.75" x14ac:dyDescent="0.2"/>
  <cols>
    <col min="1" max="1" width="1.7109375" customWidth="1"/>
    <col min="2" max="2" width="27.140625" customWidth="1"/>
    <col min="3" max="3" width="10.7109375" customWidth="1"/>
    <col min="4" max="4" width="23.85546875" customWidth="1"/>
    <col min="5" max="5" width="2" customWidth="1"/>
    <col min="6" max="6" width="18.42578125" customWidth="1"/>
    <col min="7" max="7" width="2" customWidth="1"/>
    <col min="8" max="8" width="29.28515625" customWidth="1"/>
    <col min="9" max="9" width="5.28515625" customWidth="1"/>
    <col min="10" max="10" width="3.5703125" hidden="1" customWidth="1"/>
    <col min="11" max="11" width="13.28515625" hidden="1" customWidth="1"/>
    <col min="12" max="12" width="4.85546875" hidden="1" customWidth="1"/>
    <col min="13" max="13" width="12" hidden="1" customWidth="1"/>
    <col min="14" max="14" width="2.85546875" hidden="1" customWidth="1"/>
    <col min="15" max="15" width="11.7109375" hidden="1" customWidth="1"/>
    <col min="16" max="17" width="9.140625" hidden="1" customWidth="1"/>
    <col min="18" max="18" width="13.7109375" hidden="1" customWidth="1"/>
    <col min="19" max="19" width="2.28515625" hidden="1" customWidth="1"/>
    <col min="20" max="20" width="13.140625" hidden="1" customWidth="1"/>
    <col min="21" max="21" width="7.7109375" hidden="1" customWidth="1"/>
    <col min="22" max="22" width="10.140625" hidden="1" customWidth="1"/>
    <col min="23" max="23" width="12.5703125" hidden="1" customWidth="1"/>
    <col min="24" max="24" width="2.28515625" hidden="1" customWidth="1"/>
    <col min="25" max="25" width="12.5703125" hidden="1" customWidth="1"/>
    <col min="26" max="26" width="6" hidden="1" customWidth="1"/>
    <col min="27" max="27" width="9.85546875" hidden="1" customWidth="1"/>
    <col min="28" max="28" width="12.5703125" hidden="1" customWidth="1"/>
    <col min="29" max="29" width="2.42578125" hidden="1" customWidth="1"/>
    <col min="30" max="30" width="12" hidden="1" customWidth="1"/>
    <col min="31" max="31" width="9.140625" hidden="1" customWidth="1"/>
    <col min="32" max="32" width="9.28515625" hidden="1" customWidth="1"/>
    <col min="33" max="33" width="13.140625" hidden="1" customWidth="1"/>
    <col min="34" max="34" width="2.5703125" hidden="1" customWidth="1"/>
    <col min="35" max="35" width="10.42578125" hidden="1" customWidth="1"/>
    <col min="36" max="36" width="14.42578125" hidden="1" customWidth="1"/>
    <col min="37" max="37" width="9.140625" hidden="1" customWidth="1"/>
    <col min="38" max="38" width="12.85546875" hidden="1" customWidth="1"/>
    <col min="39" max="39" width="2.140625" hidden="1" customWidth="1"/>
    <col min="40" max="40" width="11" hidden="1" customWidth="1"/>
    <col min="41" max="41" width="17" hidden="1" customWidth="1"/>
    <col min="42" max="42" width="8.85546875" hidden="1" customWidth="1"/>
    <col min="43" max="43" width="13.140625" hidden="1" customWidth="1"/>
    <col min="44" max="44" width="2.5703125" hidden="1" customWidth="1"/>
    <col min="45" max="45" width="10.5703125" hidden="1" customWidth="1"/>
    <col min="46" max="46" width="17" hidden="1" customWidth="1"/>
    <col min="47" max="47" width="9.140625" hidden="1" customWidth="1"/>
    <col min="48" max="48" width="13.5703125" hidden="1" customWidth="1"/>
    <col min="49" max="53" width="9.140625" hidden="1" customWidth="1"/>
    <col min="54" max="54" width="5.7109375" hidden="1" customWidth="1"/>
    <col min="55" max="55" width="1.85546875" hidden="1" customWidth="1"/>
    <col min="56" max="58" width="9.140625" hidden="1" customWidth="1"/>
    <col min="59" max="59" width="20.140625" hidden="1" customWidth="1"/>
    <col min="60" max="60" width="20.5703125" hidden="1" customWidth="1"/>
    <col min="61" max="61" width="9.140625" hidden="1" customWidth="1"/>
    <col min="62" max="62" width="16.7109375" hidden="1" customWidth="1"/>
    <col min="63" max="63" width="3.5703125" hidden="1" customWidth="1"/>
    <col min="64" max="64" width="13.28515625" hidden="1" customWidth="1"/>
    <col min="65" max="65" width="4.85546875" hidden="1" customWidth="1"/>
    <col min="66" max="66" width="12" hidden="1" customWidth="1"/>
    <col min="67" max="67" width="2.85546875" hidden="1" customWidth="1"/>
    <col min="68" max="68" width="11.7109375" hidden="1" customWidth="1"/>
    <col min="69" max="70" width="9.140625" hidden="1" customWidth="1"/>
    <col min="71" max="71" width="13.7109375" hidden="1" customWidth="1"/>
    <col min="72" max="72" width="2.28515625" hidden="1" customWidth="1"/>
    <col min="73" max="73" width="13.140625" hidden="1" customWidth="1"/>
    <col min="74" max="74" width="7.7109375" hidden="1" customWidth="1"/>
    <col min="75" max="75" width="10.140625" hidden="1" customWidth="1"/>
    <col min="76" max="76" width="12.5703125" hidden="1" customWidth="1"/>
    <col min="77" max="77" width="2.28515625" hidden="1" customWidth="1"/>
    <col min="78" max="78" width="12.5703125" hidden="1" customWidth="1"/>
    <col min="79" max="79" width="6" hidden="1" customWidth="1"/>
    <col min="80" max="80" width="9.85546875" hidden="1" customWidth="1"/>
    <col min="81" max="81" width="12.5703125" hidden="1" customWidth="1"/>
    <col min="82" max="82" width="2.42578125" hidden="1" customWidth="1"/>
    <col min="83" max="83" width="12" hidden="1" customWidth="1"/>
    <col min="84" max="84" width="9.140625" hidden="1" customWidth="1"/>
    <col min="85" max="85" width="9.28515625" hidden="1" customWidth="1"/>
    <col min="86" max="86" width="13.140625" hidden="1" customWidth="1"/>
    <col min="87" max="87" width="2.5703125" hidden="1" customWidth="1"/>
    <col min="88" max="88" width="10.42578125" hidden="1" customWidth="1"/>
    <col min="89" max="89" width="14.42578125" hidden="1" customWidth="1"/>
    <col min="90" max="90" width="9.140625" hidden="1" customWidth="1"/>
    <col min="91" max="91" width="12.85546875" hidden="1" customWidth="1"/>
    <col min="92" max="92" width="2.140625" hidden="1" customWidth="1"/>
    <col min="93" max="93" width="11" hidden="1" customWidth="1"/>
    <col min="94" max="94" width="17" hidden="1" customWidth="1"/>
    <col min="95" max="95" width="8.85546875" hidden="1" customWidth="1"/>
    <col min="96" max="96" width="13.140625" hidden="1" customWidth="1"/>
    <col min="97" max="97" width="2.5703125" hidden="1" customWidth="1"/>
    <col min="98" max="98" width="10.5703125" hidden="1" customWidth="1"/>
    <col min="99" max="99" width="17" hidden="1" customWidth="1"/>
    <col min="100" max="100" width="9.140625" hidden="1" customWidth="1"/>
    <col min="101" max="101" width="13.5703125" hidden="1" customWidth="1"/>
    <col min="102" max="102" width="9.140625" hidden="1" customWidth="1"/>
    <col min="103" max="106" width="0" hidden="1" customWidth="1"/>
    <col min="107" max="107" width="5.7109375" hidden="1" customWidth="1"/>
    <col min="108" max="108" width="1.85546875" hidden="1" customWidth="1"/>
    <col min="109" max="111" width="0" hidden="1" customWidth="1"/>
    <col min="112" max="112" width="20.140625" hidden="1" customWidth="1"/>
    <col min="113" max="113" width="20.5703125" hidden="1" customWidth="1"/>
    <col min="114" max="114" width="0" hidden="1" customWidth="1"/>
    <col min="115" max="115" width="16.7109375" hidden="1" customWidth="1"/>
  </cols>
  <sheetData>
    <row r="1" spans="1:113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>
        <f>O5/1000000000</f>
        <v>7.4000000000000001E-7</v>
      </c>
      <c r="N1" s="1"/>
      <c r="O1" s="1">
        <v>1000</v>
      </c>
      <c r="P1" s="1"/>
      <c r="Q1" s="1"/>
      <c r="R1" s="1"/>
      <c r="S1" s="1"/>
      <c r="T1" s="2">
        <f>T5/1000000</f>
        <v>2.5000000000000002E-6</v>
      </c>
      <c r="U1" s="1"/>
      <c r="V1" s="1"/>
      <c r="W1" s="1"/>
      <c r="X1" s="1"/>
      <c r="Y1" s="13">
        <f>Y5/1000000000</f>
        <v>7.0999999999999998E-7</v>
      </c>
      <c r="Z1" s="1"/>
      <c r="AA1" s="1"/>
      <c r="AB1" s="1"/>
      <c r="AC1" s="1"/>
      <c r="AD1" s="1">
        <f>AD5/1000000000</f>
        <v>6.5000000000000002E-7</v>
      </c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K1" s="1"/>
      <c r="BL1" s="1"/>
      <c r="BM1" s="1"/>
      <c r="BN1" s="1">
        <f>BP5/1000000000</f>
        <v>-4.8512000000000005E-7</v>
      </c>
      <c r="BO1" s="1"/>
      <c r="BP1" s="1">
        <v>1001</v>
      </c>
      <c r="BQ1" s="1"/>
      <c r="BR1" s="1"/>
      <c r="BS1" s="1"/>
      <c r="BT1" s="1"/>
      <c r="BU1" s="2">
        <f>BU5/1000000</f>
        <v>1.2999999999999999E-5</v>
      </c>
      <c r="BV1" s="1"/>
      <c r="BW1" s="1"/>
      <c r="BX1" s="1"/>
      <c r="BY1" s="1"/>
      <c r="BZ1" s="13">
        <f>BZ5/1000000000</f>
        <v>-7.0200000000000001E-7</v>
      </c>
      <c r="CA1" s="1"/>
      <c r="CB1" s="1"/>
      <c r="CC1" s="1"/>
      <c r="CD1" s="1"/>
      <c r="CE1" s="1">
        <f>CE5/1000000000</f>
        <v>-6.4199999999999995E-7</v>
      </c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13" ht="27.95" customHeight="1" x14ac:dyDescent="0.2">
      <c r="A2" s="1"/>
      <c r="B2" s="38" t="s">
        <v>16</v>
      </c>
      <c r="C2" s="38"/>
      <c r="D2" s="28"/>
      <c r="E2" s="28"/>
      <c r="F2" s="28"/>
      <c r="G2" s="28"/>
      <c r="H2" s="28"/>
      <c r="I2" s="1"/>
      <c r="J2" s="1"/>
      <c r="K2" s="1"/>
      <c r="L2" s="1"/>
      <c r="M2" s="1">
        <f t="shared" ref="M2:M4" si="0">O6/1000000000</f>
        <v>2.7499999999999998E-9</v>
      </c>
      <c r="N2" s="1"/>
      <c r="O2" s="1">
        <v>1001</v>
      </c>
      <c r="P2" s="1"/>
      <c r="Q2" s="1"/>
      <c r="R2" s="1"/>
      <c r="S2" s="1"/>
      <c r="T2" s="2">
        <f t="shared" ref="T2:T4" si="1">T6/1000000</f>
        <v>2.2000000000000001E-6</v>
      </c>
      <c r="U2" s="1"/>
      <c r="V2" s="1"/>
      <c r="W2" s="1"/>
      <c r="X2" s="1"/>
      <c r="Y2" s="13">
        <f t="shared" ref="Y2:Y4" si="2">Y6/1000000000</f>
        <v>2.7499999999999998E-9</v>
      </c>
      <c r="Z2" s="1"/>
      <c r="AA2" s="1"/>
      <c r="AB2" s="1"/>
      <c r="AC2" s="1"/>
      <c r="AD2" s="1">
        <f t="shared" ref="AD2:AD4" si="3">AD6/1000000000</f>
        <v>2.4E-9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29"/>
      <c r="BK2" s="1"/>
      <c r="BL2" s="1"/>
      <c r="BM2" s="1"/>
      <c r="BN2" s="1">
        <f t="shared" ref="BN2:BN4" si="4">BP6/1000000000</f>
        <v>8.6999999999999985E-9</v>
      </c>
      <c r="BO2" s="1"/>
      <c r="BP2" s="1">
        <v>1002</v>
      </c>
      <c r="BQ2" s="1"/>
      <c r="BR2" s="1"/>
      <c r="BS2" s="1"/>
      <c r="BT2" s="1"/>
      <c r="BU2" s="2">
        <f t="shared" ref="BU2:BU4" si="5">BU6/1000000</f>
        <v>1.6866666666666699E-5</v>
      </c>
      <c r="BV2" s="1"/>
      <c r="BW2" s="1"/>
      <c r="BX2" s="1"/>
      <c r="BY2" s="1"/>
      <c r="BZ2" s="13">
        <f t="shared" ref="BZ2:BZ4" si="6">BZ6/1000000000</f>
        <v>7.2500000000000004E-9</v>
      </c>
      <c r="CA2" s="1"/>
      <c r="CB2" s="1"/>
      <c r="CC2" s="1"/>
      <c r="CD2" s="1"/>
      <c r="CE2" s="1">
        <f t="shared" ref="CE2:CE4" si="7">CE6/1000000000</f>
        <v>7.6000000000000002E-9</v>
      </c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29"/>
    </row>
    <row r="3" spans="1:113" ht="6.75" customHeight="1" x14ac:dyDescent="0.2">
      <c r="A3" s="1"/>
      <c r="B3" s="6"/>
      <c r="C3" s="6"/>
      <c r="D3" s="1"/>
      <c r="E3" s="1"/>
      <c r="F3" s="1"/>
      <c r="G3" s="42"/>
      <c r="H3" s="1"/>
      <c r="I3" s="1"/>
      <c r="J3" s="1"/>
      <c r="K3" s="1"/>
      <c r="L3" s="1"/>
      <c r="M3" s="1">
        <f t="shared" si="0"/>
        <v>1.8300000000000001E-9</v>
      </c>
      <c r="N3" s="1"/>
      <c r="O3" s="1">
        <v>1002</v>
      </c>
      <c r="P3" s="1"/>
      <c r="Q3" s="1"/>
      <c r="R3" s="1"/>
      <c r="S3" s="1"/>
      <c r="T3" s="2">
        <f t="shared" si="1"/>
        <v>3.2099999999999998E-6</v>
      </c>
      <c r="U3" s="1"/>
      <c r="V3" s="1"/>
      <c r="W3" s="1"/>
      <c r="X3" s="1"/>
      <c r="Y3" s="13">
        <f t="shared" si="2"/>
        <v>1.85E-9</v>
      </c>
      <c r="Z3" s="1"/>
      <c r="AA3" s="1"/>
      <c r="AB3" s="1"/>
      <c r="AC3" s="1"/>
      <c r="AD3" s="1">
        <f t="shared" si="3"/>
        <v>1.2E-9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K3" s="1"/>
      <c r="BL3" s="1"/>
      <c r="BM3" s="1"/>
      <c r="BN3" s="1">
        <f t="shared" si="4"/>
        <v>1.0859999999999999E-8</v>
      </c>
      <c r="BO3" s="1"/>
      <c r="BP3" s="1">
        <v>1003</v>
      </c>
      <c r="BQ3" s="1"/>
      <c r="BR3" s="1"/>
      <c r="BS3" s="1"/>
      <c r="BT3" s="1"/>
      <c r="BU3" s="2">
        <f t="shared" si="5"/>
        <v>1.986E-5</v>
      </c>
      <c r="BV3" s="1"/>
      <c r="BW3" s="1"/>
      <c r="BX3" s="1"/>
      <c r="BY3" s="1"/>
      <c r="BZ3" s="13">
        <f t="shared" si="6"/>
        <v>6.3666666666666699E-9</v>
      </c>
      <c r="CA3" s="1"/>
      <c r="CB3" s="1"/>
      <c r="CC3" s="1"/>
      <c r="CD3" s="1"/>
      <c r="CE3" s="1">
        <f t="shared" si="7"/>
        <v>6.2666666666666698E-9</v>
      </c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13" ht="19.5" customHeight="1" x14ac:dyDescent="0.2">
      <c r="A4" s="1"/>
      <c r="B4" s="64" t="s">
        <v>7</v>
      </c>
      <c r="C4" s="65"/>
      <c r="D4" s="25" t="s">
        <v>1</v>
      </c>
      <c r="E4" s="26"/>
      <c r="F4" s="25" t="s">
        <v>0</v>
      </c>
      <c r="G4" s="43"/>
      <c r="H4" s="25" t="s">
        <v>10</v>
      </c>
      <c r="I4" s="1"/>
      <c r="J4" s="1"/>
      <c r="K4" s="1"/>
      <c r="L4" s="1"/>
      <c r="M4" s="1">
        <f t="shared" si="0"/>
        <v>0</v>
      </c>
      <c r="N4" s="1"/>
      <c r="O4" s="1">
        <v>1003</v>
      </c>
      <c r="P4" s="1"/>
      <c r="Q4" s="1"/>
      <c r="R4" s="1"/>
      <c r="S4" s="1"/>
      <c r="T4" s="2">
        <f t="shared" si="1"/>
        <v>0</v>
      </c>
      <c r="U4" s="1"/>
      <c r="V4" s="1"/>
      <c r="W4" s="1"/>
      <c r="X4" s="1"/>
      <c r="Y4" s="13">
        <f t="shared" si="2"/>
        <v>0</v>
      </c>
      <c r="Z4" s="1"/>
      <c r="AA4" s="1"/>
      <c r="AB4" s="1"/>
      <c r="AC4" s="1"/>
      <c r="AD4" s="1">
        <f t="shared" si="3"/>
        <v>0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H4" s="1"/>
      <c r="BK4" s="1"/>
      <c r="BL4" s="1"/>
      <c r="BM4" s="1"/>
      <c r="BN4" s="1">
        <f t="shared" si="4"/>
        <v>0</v>
      </c>
      <c r="BO4" s="1"/>
      <c r="BP4" s="1">
        <v>1004</v>
      </c>
      <c r="BQ4" s="1"/>
      <c r="BR4" s="1"/>
      <c r="BS4" s="1"/>
      <c r="BT4" s="1"/>
      <c r="BU4" s="2">
        <f t="shared" si="5"/>
        <v>0</v>
      </c>
      <c r="BV4" s="1"/>
      <c r="BW4" s="1"/>
      <c r="BX4" s="1"/>
      <c r="BY4" s="1"/>
      <c r="BZ4" s="13">
        <f t="shared" si="6"/>
        <v>0</v>
      </c>
      <c r="CA4" s="1"/>
      <c r="CB4" s="1"/>
      <c r="CC4" s="1"/>
      <c r="CD4" s="1"/>
      <c r="CE4" s="1">
        <f t="shared" si="7"/>
        <v>0</v>
      </c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I4" s="1"/>
    </row>
    <row r="5" spans="1:113" ht="21" customHeight="1" x14ac:dyDescent="0.2">
      <c r="A5" s="1"/>
      <c r="B5" s="66"/>
      <c r="C5" s="67"/>
      <c r="D5" s="47">
        <v>0</v>
      </c>
      <c r="E5" s="45"/>
      <c r="F5" s="48">
        <v>0</v>
      </c>
      <c r="G5" s="46"/>
      <c r="H5" s="48">
        <v>0</v>
      </c>
      <c r="I5" s="1"/>
      <c r="J5" s="1"/>
      <c r="K5" s="1"/>
      <c r="L5" s="1"/>
      <c r="M5" s="20"/>
      <c r="N5" s="1"/>
      <c r="O5" s="15">
        <v>740</v>
      </c>
      <c r="P5" s="15">
        <v>6</v>
      </c>
      <c r="Q5" s="16">
        <v>4.66</v>
      </c>
      <c r="R5" s="16">
        <f>O6*O7*Q5</f>
        <v>23.451450000000005</v>
      </c>
      <c r="S5" s="15"/>
      <c r="T5" s="15">
        <v>2.5</v>
      </c>
      <c r="U5" s="15">
        <v>4</v>
      </c>
      <c r="V5" s="18">
        <v>10</v>
      </c>
      <c r="W5" s="18">
        <f>T6*T7*V5</f>
        <v>70.62</v>
      </c>
      <c r="X5" s="19"/>
      <c r="Y5" s="15">
        <v>710</v>
      </c>
      <c r="Z5" s="15">
        <v>4</v>
      </c>
      <c r="AA5" s="17" t="s">
        <v>6</v>
      </c>
      <c r="AB5" s="3" t="s">
        <v>6</v>
      </c>
      <c r="AC5" s="1"/>
      <c r="AD5" s="15">
        <v>650</v>
      </c>
      <c r="AE5" s="15">
        <v>4</v>
      </c>
      <c r="AF5" s="3" t="s">
        <v>6</v>
      </c>
      <c r="AG5" s="3" t="s">
        <v>6</v>
      </c>
      <c r="AH5" s="15"/>
      <c r="AI5" s="15"/>
      <c r="AJ5" s="15">
        <v>4</v>
      </c>
      <c r="AK5" s="3" t="s">
        <v>6</v>
      </c>
      <c r="AL5" s="3" t="s">
        <v>6</v>
      </c>
      <c r="AM5" s="1"/>
      <c r="AN5" s="15"/>
      <c r="AO5" s="15">
        <v>4</v>
      </c>
      <c r="AP5" s="3" t="s">
        <v>6</v>
      </c>
      <c r="AQ5" s="3" t="s">
        <v>6</v>
      </c>
      <c r="AR5" s="1"/>
      <c r="AS5" s="15"/>
      <c r="AT5" s="15">
        <v>4</v>
      </c>
      <c r="AU5" s="3" t="s">
        <v>6</v>
      </c>
      <c r="AV5" s="3" t="s">
        <v>6</v>
      </c>
      <c r="AW5" s="1"/>
      <c r="AX5" s="1"/>
      <c r="AY5" s="1"/>
      <c r="AZ5" s="1"/>
      <c r="BA5" s="1"/>
      <c r="BB5" s="1"/>
      <c r="BC5" s="1"/>
      <c r="BH5" s="1"/>
      <c r="BK5" s="1"/>
      <c r="BL5" s="1"/>
      <c r="BM5" s="1"/>
      <c r="BN5" s="20"/>
      <c r="BO5" s="1"/>
      <c r="BP5" s="15">
        <v>-485.12</v>
      </c>
      <c r="BQ5" s="15">
        <v>-852.79</v>
      </c>
      <c r="BR5" s="16">
        <v>-1220.46</v>
      </c>
      <c r="BS5" s="16">
        <f>BP6*BP7*BR5</f>
        <v>-115311.50171999999</v>
      </c>
      <c r="BT5" s="15"/>
      <c r="BU5" s="15">
        <v>13</v>
      </c>
      <c r="BV5" s="15">
        <v>16.75</v>
      </c>
      <c r="BW5" s="18">
        <v>20.5</v>
      </c>
      <c r="BX5" s="18">
        <f>BU6*BU7*BW5</f>
        <v>6866.926000000014</v>
      </c>
      <c r="BY5" s="19"/>
      <c r="BZ5" s="15">
        <v>-702</v>
      </c>
      <c r="CA5" s="15">
        <v>-1408</v>
      </c>
      <c r="CB5" s="17" t="s">
        <v>6</v>
      </c>
      <c r="CC5" s="3" t="s">
        <v>6</v>
      </c>
      <c r="CD5" s="1"/>
      <c r="CE5" s="15">
        <v>-642</v>
      </c>
      <c r="CF5" s="15">
        <v>-1288</v>
      </c>
      <c r="CG5" s="3" t="s">
        <v>6</v>
      </c>
      <c r="CH5" s="3" t="s">
        <v>6</v>
      </c>
      <c r="CI5" s="15"/>
      <c r="CJ5" s="15"/>
      <c r="CK5" s="15">
        <v>5</v>
      </c>
      <c r="CL5" s="3" t="s">
        <v>6</v>
      </c>
      <c r="CM5" s="3" t="s">
        <v>6</v>
      </c>
      <c r="CN5" s="1"/>
      <c r="CO5" s="15"/>
      <c r="CP5" s="15">
        <v>5</v>
      </c>
      <c r="CQ5" s="3" t="s">
        <v>6</v>
      </c>
      <c r="CR5" s="3" t="s">
        <v>6</v>
      </c>
      <c r="CS5" s="1"/>
      <c r="CT5" s="15"/>
      <c r="CU5" s="15">
        <v>5</v>
      </c>
      <c r="CV5" s="3" t="s">
        <v>6</v>
      </c>
      <c r="CW5" s="3" t="s">
        <v>6</v>
      </c>
      <c r="CX5" s="1"/>
      <c r="CY5" s="1"/>
      <c r="CZ5" s="1"/>
      <c r="DA5" s="1"/>
      <c r="DB5" s="1"/>
      <c r="DC5" s="1"/>
      <c r="DD5" s="1"/>
      <c r="DI5" s="1"/>
    </row>
    <row r="6" spans="1:113" ht="20.100000000000001" hidden="1" customHeight="1" x14ac:dyDescent="0.2">
      <c r="A6" s="1"/>
      <c r="B6" s="12" t="s">
        <v>5</v>
      </c>
      <c r="C6" s="12"/>
      <c r="D6" s="8">
        <v>0.5</v>
      </c>
      <c r="E6" s="40"/>
      <c r="F6" s="8">
        <v>1.2</v>
      </c>
      <c r="G6" s="40"/>
      <c r="H6" s="9">
        <f>H5/O1</f>
        <v>0</v>
      </c>
      <c r="I6" s="1"/>
      <c r="J6" s="1"/>
      <c r="K6" s="1"/>
      <c r="L6" s="1"/>
      <c r="M6" s="20"/>
      <c r="N6" s="1"/>
      <c r="O6" s="15">
        <v>2.75</v>
      </c>
      <c r="P6" s="15">
        <v>8</v>
      </c>
      <c r="Q6" s="16">
        <v>5.9</v>
      </c>
      <c r="R6" s="16">
        <f>O6*O7*Q6</f>
        <v>29.691750000000006</v>
      </c>
      <c r="S6" s="1"/>
      <c r="T6" s="20">
        <v>2.2000000000000002</v>
      </c>
      <c r="U6" s="21">
        <v>5</v>
      </c>
      <c r="V6" s="18">
        <v>12.5</v>
      </c>
      <c r="W6" s="18">
        <f>T6*T7*V6</f>
        <v>88.275000000000006</v>
      </c>
      <c r="X6" s="1"/>
      <c r="Y6" s="15">
        <v>2.75</v>
      </c>
      <c r="Z6" s="15">
        <v>5</v>
      </c>
      <c r="AA6" s="17" t="s">
        <v>6</v>
      </c>
      <c r="AB6" s="3" t="s">
        <v>6</v>
      </c>
      <c r="AC6" s="1"/>
      <c r="AD6" s="20">
        <v>2.4</v>
      </c>
      <c r="AE6" s="15">
        <v>5</v>
      </c>
      <c r="AF6" s="3" t="s">
        <v>6</v>
      </c>
      <c r="AG6" s="3" t="s">
        <v>6</v>
      </c>
      <c r="AH6" s="1"/>
      <c r="AI6" s="20">
        <v>2.75</v>
      </c>
      <c r="AJ6" s="15">
        <v>5</v>
      </c>
      <c r="AK6" s="3" t="s">
        <v>6</v>
      </c>
      <c r="AL6" s="3" t="s">
        <v>6</v>
      </c>
      <c r="AM6" s="1"/>
      <c r="AN6" s="20">
        <v>2.75</v>
      </c>
      <c r="AO6" s="15">
        <v>5</v>
      </c>
      <c r="AP6" s="3" t="s">
        <v>6</v>
      </c>
      <c r="AQ6" s="3" t="s">
        <v>6</v>
      </c>
      <c r="AR6" s="1"/>
      <c r="AS6" s="20">
        <v>2.75</v>
      </c>
      <c r="AT6" s="15">
        <v>5</v>
      </c>
      <c r="AU6" s="3" t="s">
        <v>6</v>
      </c>
      <c r="AV6" s="3" t="s">
        <v>6</v>
      </c>
      <c r="AW6" s="1"/>
      <c r="AX6" s="1"/>
      <c r="AY6" s="1"/>
      <c r="AZ6" s="1"/>
      <c r="BA6" s="1"/>
      <c r="BB6" s="1"/>
      <c r="BC6" s="1"/>
      <c r="BK6" s="1"/>
      <c r="BL6" s="1"/>
      <c r="BM6" s="1"/>
      <c r="BN6" s="20"/>
      <c r="BO6" s="1"/>
      <c r="BP6" s="15">
        <v>8.6999999999999993</v>
      </c>
      <c r="BQ6" s="15">
        <v>10.275</v>
      </c>
      <c r="BR6" s="16">
        <v>11.85</v>
      </c>
      <c r="BS6" s="16">
        <f>BP6*BP7*BR6</f>
        <v>1119.6116999999997</v>
      </c>
      <c r="BT6" s="1"/>
      <c r="BU6" s="20">
        <v>16.866666666666699</v>
      </c>
      <c r="BV6" s="21">
        <v>22.016666666666701</v>
      </c>
      <c r="BW6" s="18">
        <v>27.1666666666667</v>
      </c>
      <c r="BX6" s="18">
        <f>BU6*BU7*BW6</f>
        <v>9100.072666666696</v>
      </c>
      <c r="BY6" s="1"/>
      <c r="BZ6" s="15">
        <v>7.25</v>
      </c>
      <c r="CA6" s="15">
        <v>9.5</v>
      </c>
      <c r="CB6" s="17" t="s">
        <v>6</v>
      </c>
      <c r="CC6" s="3" t="s">
        <v>6</v>
      </c>
      <c r="CD6" s="1"/>
      <c r="CE6" s="20">
        <v>7.6</v>
      </c>
      <c r="CF6" s="15">
        <v>10.199999999999999</v>
      </c>
      <c r="CG6" s="3" t="s">
        <v>6</v>
      </c>
      <c r="CH6" s="3" t="s">
        <v>6</v>
      </c>
      <c r="CI6" s="1"/>
      <c r="CJ6" s="20">
        <v>7.25</v>
      </c>
      <c r="CK6" s="15">
        <v>9.5</v>
      </c>
      <c r="CL6" s="3" t="s">
        <v>6</v>
      </c>
      <c r="CM6" s="3" t="s">
        <v>6</v>
      </c>
      <c r="CN6" s="1"/>
      <c r="CO6" s="20">
        <v>7.25</v>
      </c>
      <c r="CP6" s="15">
        <v>9.5</v>
      </c>
      <c r="CQ6" s="3" t="s">
        <v>6</v>
      </c>
      <c r="CR6" s="3" t="s">
        <v>6</v>
      </c>
      <c r="CS6" s="1"/>
      <c r="CT6" s="20">
        <v>7.25</v>
      </c>
      <c r="CU6" s="15">
        <v>9.5</v>
      </c>
      <c r="CV6" s="3" t="s">
        <v>6</v>
      </c>
      <c r="CW6" s="3" t="s">
        <v>6</v>
      </c>
      <c r="CX6" s="1"/>
      <c r="CY6" s="1"/>
      <c r="CZ6" s="1"/>
      <c r="DA6" s="1"/>
      <c r="DB6" s="1"/>
      <c r="DC6" s="1"/>
      <c r="DD6" s="1"/>
    </row>
    <row r="7" spans="1:113" ht="20.100000000000001" hidden="1" customHeight="1" x14ac:dyDescent="0.2">
      <c r="A7" s="1"/>
      <c r="B7" s="12"/>
      <c r="C7" s="12"/>
      <c r="D7" s="8"/>
      <c r="E7" s="40"/>
      <c r="F7" s="8"/>
      <c r="G7" s="40"/>
      <c r="H7" s="9"/>
      <c r="I7" s="1"/>
      <c r="J7" s="1"/>
      <c r="K7" s="1"/>
      <c r="L7" s="15"/>
      <c r="M7" s="15"/>
      <c r="N7" s="20"/>
      <c r="O7" s="15">
        <v>1.83</v>
      </c>
      <c r="P7" s="15">
        <v>9</v>
      </c>
      <c r="Q7" s="16">
        <v>6.81</v>
      </c>
      <c r="R7" s="16">
        <f>O6*O7*Q7</f>
        <v>34.271325000000004</v>
      </c>
      <c r="S7" s="15"/>
      <c r="T7" s="20">
        <v>3.21</v>
      </c>
      <c r="U7" s="15">
        <v>6</v>
      </c>
      <c r="V7" s="18">
        <v>15</v>
      </c>
      <c r="W7" s="18">
        <f>T6*T7*V7</f>
        <v>105.93</v>
      </c>
      <c r="X7" s="1"/>
      <c r="Y7" s="15">
        <v>1.85</v>
      </c>
      <c r="Z7" s="15">
        <v>6</v>
      </c>
      <c r="AA7" s="16">
        <v>4.2</v>
      </c>
      <c r="AB7" s="16">
        <f>Y6*Y7*AA7</f>
        <v>21.367500000000003</v>
      </c>
      <c r="AC7" s="1"/>
      <c r="AD7" s="20">
        <v>1.2</v>
      </c>
      <c r="AE7" s="15">
        <v>6</v>
      </c>
      <c r="AF7" s="16">
        <v>3.8</v>
      </c>
      <c r="AG7" s="16">
        <f>AD6*AD7*AF7</f>
        <v>10.943999999999999</v>
      </c>
      <c r="AH7" s="15"/>
      <c r="AI7" s="20">
        <v>1.84</v>
      </c>
      <c r="AJ7" s="15">
        <v>6</v>
      </c>
      <c r="AK7" s="16">
        <v>4.0999999999999996</v>
      </c>
      <c r="AL7" s="16">
        <f>AI6*AI7*AK7</f>
        <v>20.745999999999999</v>
      </c>
      <c r="AM7" s="1"/>
      <c r="AN7" s="20">
        <v>1.6</v>
      </c>
      <c r="AO7" s="15">
        <v>6</v>
      </c>
      <c r="AP7" s="16">
        <v>3.2</v>
      </c>
      <c r="AQ7" s="16">
        <f>AN6*AN7*AP7</f>
        <v>14.080000000000002</v>
      </c>
      <c r="AR7" s="1"/>
      <c r="AS7" s="20">
        <v>1.6</v>
      </c>
      <c r="AT7" s="15">
        <v>6</v>
      </c>
      <c r="AU7" s="16">
        <v>3.5</v>
      </c>
      <c r="AV7" s="16">
        <f>AS6*AS7*AU7</f>
        <v>15.400000000000002</v>
      </c>
      <c r="AW7" s="1"/>
      <c r="AX7" s="1"/>
      <c r="AY7" s="1"/>
      <c r="AZ7" s="1"/>
      <c r="BA7" s="1"/>
      <c r="BB7" s="1"/>
      <c r="BC7" s="1"/>
      <c r="BK7" s="1"/>
      <c r="BL7" s="1"/>
      <c r="BM7" s="15"/>
      <c r="BN7" s="15"/>
      <c r="BO7" s="20"/>
      <c r="BP7" s="15">
        <v>10.86</v>
      </c>
      <c r="BQ7" s="15">
        <v>13.35</v>
      </c>
      <c r="BR7" s="16">
        <v>15.84</v>
      </c>
      <c r="BS7" s="16">
        <f>BP6*BP7*BR7</f>
        <v>1496.5948799999996</v>
      </c>
      <c r="BT7" s="15"/>
      <c r="BU7" s="20">
        <v>19.86</v>
      </c>
      <c r="BV7" s="15">
        <v>25.754999999999999</v>
      </c>
      <c r="BW7" s="18">
        <v>31.65</v>
      </c>
      <c r="BX7" s="18">
        <f>BU6*BU7*BW7</f>
        <v>10601.863800000021</v>
      </c>
      <c r="BY7" s="1"/>
      <c r="BZ7" s="15">
        <v>6.3666666666666698</v>
      </c>
      <c r="CA7" s="15">
        <v>7.5416666666666696</v>
      </c>
      <c r="CB7" s="16">
        <v>8.7166666666666703</v>
      </c>
      <c r="CC7" s="16">
        <f>BZ6*BZ7*CB7</f>
        <v>402.34680555555587</v>
      </c>
      <c r="CD7" s="1"/>
      <c r="CE7" s="20">
        <v>6.2666666666666702</v>
      </c>
      <c r="CF7" s="15">
        <v>7.56666666666667</v>
      </c>
      <c r="CG7" s="16">
        <v>8.8666666666666707</v>
      </c>
      <c r="CH7" s="16">
        <f>CE6*CE7*CG7</f>
        <v>422.28977777777823</v>
      </c>
      <c r="CI7" s="15"/>
      <c r="CJ7" s="20">
        <v>6.24</v>
      </c>
      <c r="CK7" s="15">
        <v>7.37</v>
      </c>
      <c r="CL7" s="16">
        <v>8.5</v>
      </c>
      <c r="CM7" s="16">
        <f>CJ6*CJ7*CL7</f>
        <v>384.54</v>
      </c>
      <c r="CN7" s="1"/>
      <c r="CO7" s="20">
        <v>5.2</v>
      </c>
      <c r="CP7" s="15">
        <v>6</v>
      </c>
      <c r="CQ7" s="16">
        <v>6.8</v>
      </c>
      <c r="CR7" s="16">
        <f>CO6*CO7*CQ7</f>
        <v>256.36</v>
      </c>
      <c r="CS7" s="1"/>
      <c r="CT7" s="20">
        <v>5.6</v>
      </c>
      <c r="CU7" s="15">
        <v>6.55</v>
      </c>
      <c r="CV7" s="16">
        <v>7.5</v>
      </c>
      <c r="CW7" s="16">
        <f>CT6*CT7*CV7</f>
        <v>304.49999999999994</v>
      </c>
      <c r="CX7" s="1"/>
      <c r="CY7" s="1"/>
      <c r="CZ7" s="1"/>
      <c r="DA7" s="1"/>
      <c r="DB7" s="1"/>
      <c r="DC7" s="1"/>
      <c r="DD7" s="1"/>
    </row>
    <row r="8" spans="1:113" ht="20.100000000000001" hidden="1" customHeight="1" x14ac:dyDescent="0.2">
      <c r="A8" s="1"/>
      <c r="B8" s="12"/>
      <c r="C8" s="12"/>
      <c r="D8" s="8"/>
      <c r="E8" s="40"/>
      <c r="F8" s="8"/>
      <c r="G8" s="40"/>
      <c r="H8" s="9"/>
      <c r="I8" s="1"/>
      <c r="J8" s="1"/>
      <c r="K8" s="1"/>
      <c r="L8" s="15"/>
      <c r="M8" s="15"/>
      <c r="N8" s="20"/>
      <c r="O8" s="1"/>
      <c r="P8" s="15">
        <v>10</v>
      </c>
      <c r="Q8" s="16">
        <v>7.4</v>
      </c>
      <c r="R8" s="16">
        <f>O6*O7*Q8</f>
        <v>37.240500000000004</v>
      </c>
      <c r="S8" s="15"/>
      <c r="T8" s="1"/>
      <c r="U8" s="15">
        <v>8</v>
      </c>
      <c r="V8" s="18">
        <v>20</v>
      </c>
      <c r="W8" s="18">
        <f>T6*T7*V8</f>
        <v>141.24</v>
      </c>
      <c r="X8" s="1"/>
      <c r="Y8" s="15"/>
      <c r="Z8" s="15">
        <v>8</v>
      </c>
      <c r="AA8" s="16">
        <v>5.6</v>
      </c>
      <c r="AB8" s="16">
        <f>Y6*Y7*AA8</f>
        <v>28.49</v>
      </c>
      <c r="AC8" s="1"/>
      <c r="AD8" s="1"/>
      <c r="AE8" s="15">
        <v>8</v>
      </c>
      <c r="AF8" s="16">
        <v>5.0999999999999996</v>
      </c>
      <c r="AG8" s="16">
        <f>AD6*AD7*AF8</f>
        <v>14.687999999999999</v>
      </c>
      <c r="AH8" s="15"/>
      <c r="AI8" s="1"/>
      <c r="AJ8" s="15">
        <v>8</v>
      </c>
      <c r="AK8" s="16">
        <v>5.5</v>
      </c>
      <c r="AL8" s="16">
        <f>AI6*AI7*AK8</f>
        <v>27.830000000000002</v>
      </c>
      <c r="AM8" s="1"/>
      <c r="AN8" s="1"/>
      <c r="AO8" s="15">
        <v>8</v>
      </c>
      <c r="AP8" s="16">
        <v>4.3</v>
      </c>
      <c r="AQ8" s="16">
        <f>AN6*AN7*AP8</f>
        <v>18.920000000000002</v>
      </c>
      <c r="AR8" s="1"/>
      <c r="AS8" s="1"/>
      <c r="AT8" s="15">
        <v>8</v>
      </c>
      <c r="AU8" s="16">
        <v>4.5999999999999996</v>
      </c>
      <c r="AV8" s="16">
        <f>AS6*AS7*AU8</f>
        <v>20.239999999999998</v>
      </c>
      <c r="AW8" s="1"/>
      <c r="AX8" s="1"/>
      <c r="AY8" s="1"/>
      <c r="AZ8" s="1"/>
      <c r="BA8" s="1"/>
      <c r="BB8" s="1"/>
      <c r="BC8" s="1"/>
      <c r="BK8" s="1"/>
      <c r="BL8" s="1"/>
      <c r="BM8" s="15"/>
      <c r="BN8" s="15"/>
      <c r="BO8" s="20"/>
      <c r="BP8" s="1"/>
      <c r="BQ8" s="15">
        <v>4.8</v>
      </c>
      <c r="BR8" s="16">
        <v>2.2000000000000002</v>
      </c>
      <c r="BS8" s="16">
        <f>BP6*BP7*BR8</f>
        <v>207.86039999999997</v>
      </c>
      <c r="BT8" s="15"/>
      <c r="BU8" s="1"/>
      <c r="BV8" s="15">
        <v>32</v>
      </c>
      <c r="BW8" s="18">
        <v>44</v>
      </c>
      <c r="BX8" s="18">
        <f>BU6*BU7*BW8</f>
        <v>14738.768000000029</v>
      </c>
      <c r="BY8" s="1"/>
      <c r="BZ8" s="15"/>
      <c r="CA8" s="15">
        <v>3.2</v>
      </c>
      <c r="CB8" s="16">
        <v>0.8</v>
      </c>
      <c r="CC8" s="16">
        <f>BZ6*BZ7*CB8</f>
        <v>36.926666666666684</v>
      </c>
      <c r="CD8" s="1"/>
      <c r="CE8" s="1"/>
      <c r="CF8" s="15">
        <v>2.2000000000000002</v>
      </c>
      <c r="CG8" s="16">
        <v>-0.69999999999999896</v>
      </c>
      <c r="CH8" s="16">
        <f>CE6*CE7*CG8</f>
        <v>-33.338666666666633</v>
      </c>
      <c r="CI8" s="15"/>
      <c r="CJ8" s="1"/>
      <c r="CK8" s="15">
        <v>3</v>
      </c>
      <c r="CL8" s="16">
        <v>0.5</v>
      </c>
      <c r="CM8" s="16">
        <f>CJ6*CJ7*CL8</f>
        <v>22.62</v>
      </c>
      <c r="CN8" s="1"/>
      <c r="CO8" s="1"/>
      <c r="CP8" s="15">
        <v>0.6</v>
      </c>
      <c r="CQ8" s="16">
        <v>-3.1</v>
      </c>
      <c r="CR8" s="16">
        <f>CO6*CO7*CQ8</f>
        <v>-116.87000000000002</v>
      </c>
      <c r="CS8" s="1"/>
      <c r="CT8" s="1"/>
      <c r="CU8" s="15">
        <v>1.2</v>
      </c>
      <c r="CV8" s="16">
        <v>-2.2000000000000002</v>
      </c>
      <c r="CW8" s="16">
        <f>CT6*CT7*CV8</f>
        <v>-89.32</v>
      </c>
      <c r="CX8" s="1"/>
      <c r="CY8" s="1"/>
      <c r="CZ8" s="1"/>
      <c r="DA8" s="1"/>
      <c r="DB8" s="1"/>
      <c r="DC8" s="1"/>
      <c r="DD8" s="1"/>
    </row>
    <row r="9" spans="1:113" ht="12" customHeight="1" x14ac:dyDescent="0.2">
      <c r="A9" s="1"/>
      <c r="B9" s="12"/>
      <c r="C9" s="12"/>
      <c r="D9" s="10"/>
      <c r="E9" s="40"/>
      <c r="F9" s="10"/>
      <c r="G9" s="40"/>
      <c r="H9" s="10"/>
      <c r="I9" s="1"/>
      <c r="J9" s="1"/>
      <c r="K9" s="1"/>
      <c r="L9" s="15"/>
      <c r="M9" s="15"/>
      <c r="N9" s="20"/>
      <c r="O9" s="1"/>
      <c r="P9" s="15">
        <v>12</v>
      </c>
      <c r="Q9" s="16">
        <v>8.9</v>
      </c>
      <c r="R9" s="16">
        <f>O6*O7*Q9</f>
        <v>44.78925000000001</v>
      </c>
      <c r="S9" s="15"/>
      <c r="T9" s="1"/>
      <c r="U9" s="15">
        <v>9</v>
      </c>
      <c r="V9" s="18">
        <v>22.5</v>
      </c>
      <c r="W9" s="18">
        <f>T6*T7*V9</f>
        <v>158.89500000000001</v>
      </c>
      <c r="X9" s="1"/>
      <c r="Y9" s="1"/>
      <c r="Z9" s="15">
        <v>9</v>
      </c>
      <c r="AA9" s="16">
        <v>6.3</v>
      </c>
      <c r="AB9" s="16">
        <f>Y6*Y7*AA9</f>
        <v>32.051250000000003</v>
      </c>
      <c r="AC9" s="1"/>
      <c r="AD9" s="1"/>
      <c r="AE9" s="15">
        <v>9</v>
      </c>
      <c r="AF9" s="16">
        <v>5.8</v>
      </c>
      <c r="AG9" s="16">
        <f>AD6*AD7*AF9</f>
        <v>16.704000000000001</v>
      </c>
      <c r="AH9" s="15"/>
      <c r="AI9" s="1"/>
      <c r="AJ9" s="15">
        <v>9</v>
      </c>
      <c r="AK9" s="16">
        <v>6.2</v>
      </c>
      <c r="AL9" s="16">
        <f>AI6*AI7*AK9</f>
        <v>31.372000000000003</v>
      </c>
      <c r="AM9" s="1"/>
      <c r="AN9" s="1"/>
      <c r="AO9" s="15">
        <v>9</v>
      </c>
      <c r="AP9" s="16">
        <v>4.9000000000000004</v>
      </c>
      <c r="AQ9" s="16">
        <f>AN6*AN7*AP9</f>
        <v>21.560000000000002</v>
      </c>
      <c r="AR9" s="1"/>
      <c r="AS9" s="1"/>
      <c r="AT9" s="15">
        <v>9</v>
      </c>
      <c r="AU9" s="16">
        <v>5.2</v>
      </c>
      <c r="AV9" s="16">
        <f>AS6*AS7*AU9</f>
        <v>22.880000000000003</v>
      </c>
      <c r="AW9" s="1"/>
      <c r="AX9" s="1"/>
      <c r="AY9" s="1"/>
      <c r="AZ9" s="1"/>
      <c r="BA9" s="1"/>
      <c r="BB9" s="1"/>
      <c r="BC9" s="1"/>
      <c r="BK9" s="1"/>
      <c r="BL9" s="1"/>
      <c r="BM9" s="15"/>
      <c r="BN9" s="15"/>
      <c r="BO9" s="20"/>
      <c r="BP9" s="1"/>
      <c r="BQ9" s="15">
        <v>5.8</v>
      </c>
      <c r="BR9" s="16">
        <v>2.7</v>
      </c>
      <c r="BS9" s="16">
        <f>BP6*BP7*BR9</f>
        <v>255.10139999999998</v>
      </c>
      <c r="BT9" s="15"/>
      <c r="BU9" s="1"/>
      <c r="BV9" s="15">
        <v>36</v>
      </c>
      <c r="BW9" s="18">
        <v>49.5</v>
      </c>
      <c r="BX9" s="18">
        <f>BU6*BU7*BW9</f>
        <v>16581.114000000034</v>
      </c>
      <c r="BY9" s="1"/>
      <c r="BZ9" s="1"/>
      <c r="CA9" s="15">
        <v>3.6</v>
      </c>
      <c r="CB9" s="16">
        <v>0.9</v>
      </c>
      <c r="CC9" s="16">
        <f>BZ6*BZ7*CB9</f>
        <v>41.542500000000018</v>
      </c>
      <c r="CD9" s="1"/>
      <c r="CE9" s="1"/>
      <c r="CF9" s="15">
        <v>2.6</v>
      </c>
      <c r="CG9" s="16">
        <v>-0.6</v>
      </c>
      <c r="CH9" s="16">
        <f>CE6*CE7*CG9</f>
        <v>-28.576000000000015</v>
      </c>
      <c r="CI9" s="15"/>
      <c r="CJ9" s="1"/>
      <c r="CK9" s="15">
        <v>3.4</v>
      </c>
      <c r="CL9" s="16">
        <v>0.6</v>
      </c>
      <c r="CM9" s="16">
        <f>CJ6*CJ7*CL9</f>
        <v>27.144000000000002</v>
      </c>
      <c r="CN9" s="1"/>
      <c r="CO9" s="1"/>
      <c r="CP9" s="15">
        <v>0.80000000000000104</v>
      </c>
      <c r="CQ9" s="16">
        <v>-3.3</v>
      </c>
      <c r="CR9" s="16">
        <f>CO6*CO7*CQ9</f>
        <v>-124.41</v>
      </c>
      <c r="CS9" s="1"/>
      <c r="CT9" s="1"/>
      <c r="CU9" s="15">
        <v>1.4</v>
      </c>
      <c r="CV9" s="16">
        <v>-2.4</v>
      </c>
      <c r="CW9" s="16">
        <f>CT6*CT7*CV9</f>
        <v>-97.439999999999984</v>
      </c>
      <c r="CX9" s="1"/>
      <c r="CY9" s="1"/>
      <c r="CZ9" s="1"/>
      <c r="DA9" s="1"/>
      <c r="DB9" s="1"/>
      <c r="DC9" s="1"/>
      <c r="DD9" s="1"/>
    </row>
    <row r="10" spans="1:113" ht="27.95" customHeight="1" x14ac:dyDescent="0.2">
      <c r="A10" s="1"/>
      <c r="B10" s="62" t="s">
        <v>8</v>
      </c>
      <c r="C10" s="63"/>
      <c r="D10" s="44" t="s">
        <v>30</v>
      </c>
      <c r="E10" s="41"/>
      <c r="F10" s="72" t="s">
        <v>36</v>
      </c>
      <c r="G10" s="73"/>
      <c r="H10" s="63"/>
      <c r="I10" s="1"/>
      <c r="J10" s="1"/>
      <c r="K10" s="1"/>
      <c r="L10" s="15"/>
      <c r="M10" s="15"/>
      <c r="N10" s="20"/>
      <c r="O10" s="1"/>
      <c r="P10" s="15">
        <v>15</v>
      </c>
      <c r="Q10" s="16">
        <v>11.08</v>
      </c>
      <c r="R10" s="16">
        <f>O6*O7*Q10</f>
        <v>55.760100000000008</v>
      </c>
      <c r="S10" s="15"/>
      <c r="T10" s="1"/>
      <c r="U10" s="15">
        <v>10</v>
      </c>
      <c r="V10" s="18">
        <v>25</v>
      </c>
      <c r="W10" s="18">
        <f>T6*T7*V10</f>
        <v>176.55</v>
      </c>
      <c r="X10" s="1"/>
      <c r="Y10" s="1"/>
      <c r="Z10" s="15">
        <v>10</v>
      </c>
      <c r="AA10" s="16">
        <v>7</v>
      </c>
      <c r="AB10" s="16">
        <f>Y6*Y7*AA10</f>
        <v>35.612500000000004</v>
      </c>
      <c r="AC10" s="1"/>
      <c r="AD10" s="1"/>
      <c r="AE10" s="15">
        <v>10</v>
      </c>
      <c r="AF10" s="16">
        <v>6.4</v>
      </c>
      <c r="AG10" s="16">
        <f>AD6*AD7*AF10</f>
        <v>18.431999999999999</v>
      </c>
      <c r="AH10" s="15"/>
      <c r="AI10" s="1"/>
      <c r="AJ10" s="15">
        <v>10</v>
      </c>
      <c r="AK10" s="16">
        <v>6.9</v>
      </c>
      <c r="AL10" s="16">
        <f>AI6*AI7*AK10</f>
        <v>34.914000000000009</v>
      </c>
      <c r="AM10" s="1"/>
      <c r="AN10" s="1"/>
      <c r="AO10" s="15">
        <v>10</v>
      </c>
      <c r="AP10" s="16">
        <v>5.4</v>
      </c>
      <c r="AQ10" s="16">
        <f>AN6*AN7*AP10</f>
        <v>23.760000000000005</v>
      </c>
      <c r="AR10" s="1"/>
      <c r="AS10" s="1"/>
      <c r="AT10" s="15">
        <v>10</v>
      </c>
      <c r="AU10" s="16">
        <v>5.8</v>
      </c>
      <c r="AV10" s="16">
        <f>AS6*AS7*AU10</f>
        <v>25.52</v>
      </c>
      <c r="AW10" s="1"/>
      <c r="AX10" s="1"/>
      <c r="AY10" s="1"/>
      <c r="AZ10" s="1"/>
      <c r="BA10" s="1"/>
      <c r="BB10" s="1"/>
      <c r="BC10" s="1"/>
      <c r="BK10" s="1"/>
      <c r="BL10" s="1"/>
      <c r="BM10" s="15"/>
      <c r="BN10" s="15"/>
      <c r="BO10" s="20"/>
      <c r="BP10" s="1"/>
      <c r="BQ10" s="15">
        <v>7.16</v>
      </c>
      <c r="BR10" s="16">
        <v>3.24</v>
      </c>
      <c r="BS10" s="16">
        <f>BP6*BP7*BR10</f>
        <v>306.12167999999997</v>
      </c>
      <c r="BT10" s="15"/>
      <c r="BU10" s="1"/>
      <c r="BV10" s="15">
        <v>40</v>
      </c>
      <c r="BW10" s="18">
        <v>55</v>
      </c>
      <c r="BX10" s="18">
        <f>BU6*BU7*BW10</f>
        <v>18423.460000000036</v>
      </c>
      <c r="BY10" s="1"/>
      <c r="BZ10" s="1"/>
      <c r="CA10" s="15">
        <v>4</v>
      </c>
      <c r="CB10" s="16">
        <v>1</v>
      </c>
      <c r="CC10" s="16">
        <f>BZ6*BZ7*CB10</f>
        <v>46.158333333333353</v>
      </c>
      <c r="CD10" s="1"/>
      <c r="CE10" s="1"/>
      <c r="CF10" s="15">
        <v>2.8</v>
      </c>
      <c r="CG10" s="16">
        <v>-0.80000000000000104</v>
      </c>
      <c r="CH10" s="16">
        <f>CE6*CE7*CG10</f>
        <v>-38.101333333333407</v>
      </c>
      <c r="CI10" s="15"/>
      <c r="CJ10" s="1"/>
      <c r="CK10" s="15">
        <v>3.8</v>
      </c>
      <c r="CL10" s="16">
        <v>0.69999999999999896</v>
      </c>
      <c r="CM10" s="16">
        <f>CJ6*CJ7*CL10</f>
        <v>31.667999999999953</v>
      </c>
      <c r="CN10" s="1"/>
      <c r="CO10" s="1"/>
      <c r="CP10" s="15">
        <v>0.80000000000000104</v>
      </c>
      <c r="CQ10" s="16">
        <v>-3.8</v>
      </c>
      <c r="CR10" s="16">
        <f>CO6*CO7*CQ10</f>
        <v>-143.26</v>
      </c>
      <c r="CS10" s="1"/>
      <c r="CT10" s="1"/>
      <c r="CU10" s="15">
        <v>1.6</v>
      </c>
      <c r="CV10" s="16">
        <v>-2.6</v>
      </c>
      <c r="CW10" s="16">
        <f>CT6*CT7*CV10</f>
        <v>-105.55999999999999</v>
      </c>
      <c r="CX10" s="1"/>
      <c r="CY10" s="1"/>
      <c r="CZ10" s="1"/>
      <c r="DA10" s="1"/>
      <c r="DB10" s="1"/>
      <c r="DC10" s="1"/>
      <c r="DD10" s="1"/>
    </row>
    <row r="11" spans="1:113" ht="24" customHeight="1" x14ac:dyDescent="0.2">
      <c r="A11" s="1"/>
      <c r="B11" s="68" t="s">
        <v>2</v>
      </c>
      <c r="C11" s="69"/>
      <c r="D11" s="39">
        <f>D5*F5*H5*M1</f>
        <v>0</v>
      </c>
      <c r="E11" s="27"/>
      <c r="F11" s="74">
        <f>D5*D11</f>
        <v>0</v>
      </c>
      <c r="G11" s="75"/>
      <c r="H11" s="76"/>
      <c r="I11" s="1"/>
      <c r="J11" s="1"/>
      <c r="K11" s="22"/>
      <c r="L11" s="15"/>
      <c r="M11" s="15"/>
      <c r="N11" s="20"/>
      <c r="O11" s="1"/>
      <c r="P11" s="15">
        <v>18</v>
      </c>
      <c r="Q11" s="16">
        <v>13.13</v>
      </c>
      <c r="R11" s="16">
        <f>O6*O7*Q11</f>
        <v>66.07672500000001</v>
      </c>
      <c r="S11" s="15"/>
      <c r="T11" s="1"/>
      <c r="U11" s="15">
        <v>12</v>
      </c>
      <c r="V11" s="18">
        <v>30</v>
      </c>
      <c r="W11" s="18">
        <f>T6*T7*V11</f>
        <v>211.86</v>
      </c>
      <c r="X11" s="1"/>
      <c r="Y11" s="1"/>
      <c r="Z11" s="15">
        <v>12</v>
      </c>
      <c r="AA11" s="16">
        <v>8.4</v>
      </c>
      <c r="AB11" s="16">
        <f>Y6*Y7*AA11</f>
        <v>42.735000000000007</v>
      </c>
      <c r="AC11" s="1"/>
      <c r="AD11" s="1"/>
      <c r="AE11" s="15">
        <v>12</v>
      </c>
      <c r="AF11" s="16">
        <v>7.7</v>
      </c>
      <c r="AG11" s="16">
        <f>AD6*AD7*AF11</f>
        <v>22.175999999999998</v>
      </c>
      <c r="AH11" s="15"/>
      <c r="AI11" s="1"/>
      <c r="AJ11" s="15">
        <v>12</v>
      </c>
      <c r="AK11" s="16">
        <v>8.1999999999999993</v>
      </c>
      <c r="AL11" s="16">
        <f>AI6*AI7*AK11</f>
        <v>41.491999999999997</v>
      </c>
      <c r="AM11" s="1"/>
      <c r="AN11" s="1"/>
      <c r="AO11" s="15">
        <v>12</v>
      </c>
      <c r="AP11" s="16">
        <v>6.5</v>
      </c>
      <c r="AQ11" s="16">
        <f>AN6*AN7*AP11</f>
        <v>28.6</v>
      </c>
      <c r="AR11" s="1"/>
      <c r="AS11" s="1"/>
      <c r="AT11" s="15">
        <v>12</v>
      </c>
      <c r="AU11" s="16">
        <v>7</v>
      </c>
      <c r="AV11" s="16">
        <f>AS6*AS7*AU11</f>
        <v>30.800000000000004</v>
      </c>
      <c r="AW11" s="1"/>
      <c r="AX11" s="1"/>
      <c r="AY11" s="1"/>
      <c r="AZ11" s="1"/>
      <c r="BA11" s="1"/>
      <c r="BB11" s="1"/>
      <c r="BC11" s="1"/>
      <c r="BF11" s="80"/>
      <c r="BG11" s="80"/>
      <c r="BK11" s="1"/>
      <c r="BL11" s="22"/>
      <c r="BM11" s="15"/>
      <c r="BN11" s="15"/>
      <c r="BO11" s="20"/>
      <c r="BP11" s="1"/>
      <c r="BQ11" s="15">
        <v>8.26</v>
      </c>
      <c r="BR11" s="16">
        <v>3.39</v>
      </c>
      <c r="BS11" s="16">
        <f>BP6*BP7*BR11</f>
        <v>320.29397999999998</v>
      </c>
      <c r="BT11" s="15"/>
      <c r="BU11" s="1"/>
      <c r="BV11" s="15">
        <v>48</v>
      </c>
      <c r="BW11" s="18">
        <v>66</v>
      </c>
      <c r="BX11" s="18">
        <f>BU6*BU7*BW11</f>
        <v>22108.152000000046</v>
      </c>
      <c r="BY11" s="1"/>
      <c r="BZ11" s="1"/>
      <c r="CA11" s="15">
        <v>4.8</v>
      </c>
      <c r="CB11" s="16">
        <v>1.2</v>
      </c>
      <c r="CC11" s="16">
        <f>BZ6*BZ7*CB11</f>
        <v>55.390000000000022</v>
      </c>
      <c r="CD11" s="1"/>
      <c r="CE11" s="1"/>
      <c r="CF11" s="15">
        <v>3.4</v>
      </c>
      <c r="CG11" s="16">
        <v>-0.9</v>
      </c>
      <c r="CH11" s="16">
        <f>CE6*CE7*CG11</f>
        <v>-42.864000000000026</v>
      </c>
      <c r="CI11" s="15"/>
      <c r="CJ11" s="1"/>
      <c r="CK11" s="15">
        <v>4.4000000000000004</v>
      </c>
      <c r="CL11" s="16">
        <v>0.6</v>
      </c>
      <c r="CM11" s="16">
        <f>CJ6*CJ7*CL11</f>
        <v>27.144000000000002</v>
      </c>
      <c r="CN11" s="1"/>
      <c r="CO11" s="1"/>
      <c r="CP11" s="15">
        <v>1</v>
      </c>
      <c r="CQ11" s="16">
        <v>-4.5</v>
      </c>
      <c r="CR11" s="16">
        <f>CO6*CO7*CQ11</f>
        <v>-169.65</v>
      </c>
      <c r="CS11" s="1"/>
      <c r="CT11" s="1"/>
      <c r="CU11" s="15">
        <v>2</v>
      </c>
      <c r="CV11" s="16">
        <v>-3</v>
      </c>
      <c r="CW11" s="16">
        <f>CT6*CT7*CV11</f>
        <v>-121.79999999999998</v>
      </c>
      <c r="CX11" s="1"/>
      <c r="CY11" s="1"/>
      <c r="CZ11" s="1"/>
      <c r="DA11" s="1"/>
      <c r="DB11" s="1"/>
      <c r="DC11" s="1"/>
      <c r="DD11" s="1"/>
      <c r="DG11" s="80"/>
      <c r="DH11" s="80"/>
    </row>
    <row r="12" spans="1:113" ht="24" customHeight="1" x14ac:dyDescent="0.2">
      <c r="A12" s="1"/>
      <c r="B12" s="68" t="s">
        <v>3</v>
      </c>
      <c r="C12" s="69"/>
      <c r="D12" s="39">
        <f>D5*F5*H5*Y1</f>
        <v>0</v>
      </c>
      <c r="E12" s="27"/>
      <c r="F12" s="74">
        <f>D5*D12</f>
        <v>0</v>
      </c>
      <c r="G12" s="75"/>
      <c r="H12" s="76"/>
      <c r="I12" s="1"/>
      <c r="J12" s="1"/>
      <c r="K12" s="22"/>
      <c r="L12" s="15"/>
      <c r="M12" s="15"/>
      <c r="N12" s="20"/>
      <c r="O12" s="1"/>
      <c r="P12" s="15">
        <v>20</v>
      </c>
      <c r="Q12" s="16">
        <v>14.8</v>
      </c>
      <c r="R12" s="16">
        <f>O6*O7*Q12</f>
        <v>74.481000000000009</v>
      </c>
      <c r="S12" s="15"/>
      <c r="T12" s="1"/>
      <c r="U12" s="15">
        <v>15</v>
      </c>
      <c r="V12" s="18">
        <v>37.5</v>
      </c>
      <c r="W12" s="18">
        <f>T6*T7*V12</f>
        <v>264.82499999999999</v>
      </c>
      <c r="X12" s="1"/>
      <c r="Y12" s="1"/>
      <c r="Z12" s="15">
        <v>15</v>
      </c>
      <c r="AA12" s="16">
        <v>10.5</v>
      </c>
      <c r="AB12" s="16">
        <f>Y6*Y7*AA12</f>
        <v>53.418750000000003</v>
      </c>
      <c r="AC12" s="1"/>
      <c r="AD12" s="1"/>
      <c r="AE12" s="15">
        <v>15</v>
      </c>
      <c r="AF12" s="16">
        <v>9.6</v>
      </c>
      <c r="AG12" s="16">
        <f>AD6*AD7*AF12</f>
        <v>27.648</v>
      </c>
      <c r="AH12" s="15"/>
      <c r="AI12" s="1"/>
      <c r="AJ12" s="15">
        <v>15</v>
      </c>
      <c r="AK12" s="16">
        <v>10.3</v>
      </c>
      <c r="AL12" s="16">
        <f>AI6*AI7*AK12</f>
        <v>52.118000000000009</v>
      </c>
      <c r="AM12" s="1"/>
      <c r="AN12" s="1"/>
      <c r="AO12" s="15">
        <v>15</v>
      </c>
      <c r="AP12" s="16">
        <v>8.1</v>
      </c>
      <c r="AQ12" s="16">
        <f>AN6*AN7*AP12</f>
        <v>35.64</v>
      </c>
      <c r="AR12" s="1"/>
      <c r="AS12" s="1"/>
      <c r="AT12" s="15">
        <v>15</v>
      </c>
      <c r="AU12" s="16">
        <v>8.6999999999999993</v>
      </c>
      <c r="AV12" s="16">
        <f>AS6*AS7*AU12</f>
        <v>38.28</v>
      </c>
      <c r="AW12" s="1"/>
      <c r="AX12" s="1"/>
      <c r="AY12" s="1"/>
      <c r="AZ12" s="1"/>
      <c r="BA12" s="1"/>
      <c r="BB12" s="1"/>
      <c r="BC12" s="1"/>
      <c r="BF12" s="80"/>
      <c r="BG12" s="80"/>
      <c r="BK12" s="1"/>
      <c r="BL12" s="22"/>
      <c r="BM12" s="15"/>
      <c r="BN12" s="15"/>
      <c r="BO12" s="20"/>
      <c r="BP12" s="1"/>
      <c r="BQ12" s="15">
        <v>9.6</v>
      </c>
      <c r="BR12" s="16">
        <v>4.4000000000000004</v>
      </c>
      <c r="BS12" s="16">
        <f>BP6*BP7*BR12</f>
        <v>415.72079999999994</v>
      </c>
      <c r="BT12" s="15"/>
      <c r="BU12" s="1"/>
      <c r="BV12" s="15">
        <v>60</v>
      </c>
      <c r="BW12" s="18">
        <v>82.5</v>
      </c>
      <c r="BX12" s="18">
        <f>BU6*BU7*BW12</f>
        <v>27635.190000000053</v>
      </c>
      <c r="BY12" s="1"/>
      <c r="BZ12" s="1"/>
      <c r="CA12" s="15">
        <v>6</v>
      </c>
      <c r="CB12" s="16">
        <v>1.5</v>
      </c>
      <c r="CC12" s="16">
        <f>BZ6*BZ7*CB12</f>
        <v>69.237500000000026</v>
      </c>
      <c r="CD12" s="1"/>
      <c r="CE12" s="1"/>
      <c r="CF12" s="15">
        <v>4.2</v>
      </c>
      <c r="CG12" s="16">
        <v>-1.2</v>
      </c>
      <c r="CH12" s="16">
        <f>CE6*CE7*CG12</f>
        <v>-57.152000000000029</v>
      </c>
      <c r="CI12" s="15"/>
      <c r="CJ12" s="1"/>
      <c r="CK12" s="15">
        <v>5.6</v>
      </c>
      <c r="CL12" s="16">
        <v>0.9</v>
      </c>
      <c r="CM12" s="16">
        <f>CJ6*CJ7*CL12</f>
        <v>40.716000000000001</v>
      </c>
      <c r="CN12" s="1"/>
      <c r="CO12" s="1"/>
      <c r="CP12" s="15">
        <v>1.2</v>
      </c>
      <c r="CQ12" s="16">
        <v>-5.7</v>
      </c>
      <c r="CR12" s="16">
        <f>CO6*CO7*CQ12</f>
        <v>-214.89000000000001</v>
      </c>
      <c r="CS12" s="1"/>
      <c r="CT12" s="1"/>
      <c r="CU12" s="15">
        <v>2.4</v>
      </c>
      <c r="CV12" s="16">
        <v>-3.9</v>
      </c>
      <c r="CW12" s="16">
        <f>CT6*CT7*CV12</f>
        <v>-158.33999999999997</v>
      </c>
      <c r="CX12" s="1"/>
      <c r="CY12" s="1"/>
      <c r="CZ12" s="1"/>
      <c r="DA12" s="1"/>
      <c r="DB12" s="1"/>
      <c r="DC12" s="1"/>
      <c r="DD12" s="1"/>
      <c r="DG12" s="80"/>
      <c r="DH12" s="80"/>
    </row>
    <row r="13" spans="1:113" ht="24" customHeight="1" x14ac:dyDescent="0.2">
      <c r="A13" s="1"/>
      <c r="B13" s="68" t="s">
        <v>4</v>
      </c>
      <c r="C13" s="69"/>
      <c r="D13" s="39">
        <f>D5*F5*H5*AD1</f>
        <v>0</v>
      </c>
      <c r="E13" s="27"/>
      <c r="F13" s="77">
        <f>D5*D13</f>
        <v>0</v>
      </c>
      <c r="G13" s="78"/>
      <c r="H13" s="79"/>
      <c r="I13" s="1"/>
      <c r="J13" s="1"/>
      <c r="K13" s="22"/>
      <c r="L13" s="15"/>
      <c r="M13" s="15"/>
      <c r="N13" s="20"/>
      <c r="O13" s="1"/>
      <c r="P13" s="15">
        <v>25</v>
      </c>
      <c r="Q13" s="16">
        <v>18.5</v>
      </c>
      <c r="R13" s="16">
        <f>O6*O7*Q13</f>
        <v>93.101250000000007</v>
      </c>
      <c r="S13" s="15"/>
      <c r="T13" s="1"/>
      <c r="U13" s="15">
        <v>18</v>
      </c>
      <c r="V13" s="18">
        <v>47.5</v>
      </c>
      <c r="W13" s="18">
        <f>T6*T7*V13</f>
        <v>335.44499999999999</v>
      </c>
      <c r="X13" s="1"/>
      <c r="Y13" s="1"/>
      <c r="Z13" s="15">
        <v>18</v>
      </c>
      <c r="AA13" s="16">
        <v>12.6</v>
      </c>
      <c r="AB13" s="16">
        <f>Y6*Y7*AA13</f>
        <v>64.102500000000006</v>
      </c>
      <c r="AC13" s="1"/>
      <c r="AD13" s="1"/>
      <c r="AE13" s="15">
        <v>18</v>
      </c>
      <c r="AF13" s="16">
        <v>11.5</v>
      </c>
      <c r="AG13" s="16">
        <f>AD6*AD7*AF13</f>
        <v>33.119999999999997</v>
      </c>
      <c r="AH13" s="15"/>
      <c r="AI13" s="1"/>
      <c r="AJ13" s="15">
        <v>18</v>
      </c>
      <c r="AK13" s="16">
        <v>12.3</v>
      </c>
      <c r="AL13" s="16">
        <f>AI6*AI7*AK13</f>
        <v>62.238000000000007</v>
      </c>
      <c r="AM13" s="1"/>
      <c r="AN13" s="1"/>
      <c r="AO13" s="15">
        <v>18</v>
      </c>
      <c r="AP13" s="16">
        <v>9.6999999999999993</v>
      </c>
      <c r="AQ13" s="16">
        <f>AN6*AN7*AP13</f>
        <v>42.68</v>
      </c>
      <c r="AR13" s="1"/>
      <c r="AS13" s="1"/>
      <c r="AT13" s="15">
        <v>18</v>
      </c>
      <c r="AU13" s="16">
        <v>10.4</v>
      </c>
      <c r="AV13" s="16">
        <f>AS6*AS7*AU13</f>
        <v>45.760000000000005</v>
      </c>
      <c r="AW13" s="1"/>
      <c r="AX13" s="1"/>
      <c r="AY13" s="1"/>
      <c r="AZ13" s="1"/>
      <c r="BA13" s="1"/>
      <c r="BB13" s="1"/>
      <c r="BC13" s="1"/>
      <c r="BF13" s="81"/>
      <c r="BG13" s="81"/>
      <c r="BK13" s="1"/>
      <c r="BL13" s="22"/>
      <c r="BM13" s="15"/>
      <c r="BN13" s="15"/>
      <c r="BO13" s="20"/>
      <c r="BP13" s="1"/>
      <c r="BQ13" s="15">
        <v>12</v>
      </c>
      <c r="BR13" s="16">
        <v>5.5</v>
      </c>
      <c r="BS13" s="16">
        <f>BP6*BP7*BR13</f>
        <v>519.65099999999995</v>
      </c>
      <c r="BT13" s="15"/>
      <c r="BU13" s="1"/>
      <c r="BV13" s="15">
        <v>77</v>
      </c>
      <c r="BW13" s="18">
        <v>106.5</v>
      </c>
      <c r="BX13" s="18">
        <f>BU6*BU7*BW13</f>
        <v>35674.518000000069</v>
      </c>
      <c r="BY13" s="1"/>
      <c r="BZ13" s="1"/>
      <c r="CA13" s="15">
        <v>7.2</v>
      </c>
      <c r="CB13" s="16">
        <v>1.8</v>
      </c>
      <c r="CC13" s="16">
        <f>BZ6*BZ7*CB13</f>
        <v>83.085000000000036</v>
      </c>
      <c r="CD13" s="1"/>
      <c r="CE13" s="1"/>
      <c r="CF13" s="15">
        <v>5</v>
      </c>
      <c r="CG13" s="16">
        <v>-1.5</v>
      </c>
      <c r="CH13" s="16">
        <f>CE6*CE7*CG13</f>
        <v>-71.44000000000004</v>
      </c>
      <c r="CI13" s="15"/>
      <c r="CJ13" s="1"/>
      <c r="CK13" s="15">
        <v>6.6</v>
      </c>
      <c r="CL13" s="16">
        <v>0.89999999999999902</v>
      </c>
      <c r="CM13" s="16">
        <f>CJ6*CJ7*CL13</f>
        <v>40.715999999999958</v>
      </c>
      <c r="CN13" s="1"/>
      <c r="CO13" s="1"/>
      <c r="CP13" s="15">
        <v>1.4</v>
      </c>
      <c r="CQ13" s="16">
        <v>-6.9</v>
      </c>
      <c r="CR13" s="16">
        <f>CO6*CO7*CQ13</f>
        <v>-260.13000000000005</v>
      </c>
      <c r="CS13" s="1"/>
      <c r="CT13" s="1"/>
      <c r="CU13" s="15">
        <v>2.8</v>
      </c>
      <c r="CV13" s="16">
        <v>-4.8</v>
      </c>
      <c r="CW13" s="16">
        <f>CT6*CT7*CV13</f>
        <v>-194.87999999999997</v>
      </c>
      <c r="CX13" s="1"/>
      <c r="CY13" s="1"/>
      <c r="CZ13" s="1"/>
      <c r="DA13" s="1"/>
      <c r="DB13" s="1"/>
      <c r="DC13" s="1"/>
      <c r="DD13" s="1"/>
      <c r="DG13" s="81"/>
      <c r="DH13" s="81"/>
    </row>
    <row r="14" spans="1:113" ht="24" customHeight="1" x14ac:dyDescent="0.2">
      <c r="A14" s="1"/>
      <c r="B14" s="70" t="s">
        <v>29</v>
      </c>
      <c r="C14" s="71"/>
      <c r="D14" s="39">
        <f>D5*F5*H5*T1</f>
        <v>0</v>
      </c>
      <c r="E14" s="27"/>
      <c r="F14" s="74">
        <f>D5*D14</f>
        <v>0</v>
      </c>
      <c r="G14" s="75"/>
      <c r="H14" s="76"/>
      <c r="I14" s="1"/>
      <c r="J14" s="1"/>
      <c r="K14" s="1"/>
      <c r="L14" s="15"/>
      <c r="M14" s="15"/>
      <c r="N14" s="20"/>
      <c r="O14" s="1"/>
      <c r="P14" s="15">
        <v>30</v>
      </c>
      <c r="Q14" s="16">
        <v>22.2</v>
      </c>
      <c r="R14" s="16">
        <f>O6*O7*Q14</f>
        <v>111.72150000000001</v>
      </c>
      <c r="S14" s="15"/>
      <c r="T14" s="1"/>
      <c r="U14" s="15"/>
      <c r="V14" s="18"/>
      <c r="W14" s="18"/>
      <c r="X14" s="1"/>
      <c r="Y14" s="1"/>
      <c r="Z14" s="15">
        <v>20</v>
      </c>
      <c r="AA14" s="16">
        <v>14</v>
      </c>
      <c r="AB14" s="16">
        <f>Y6*Y7*AA14</f>
        <v>71.225000000000009</v>
      </c>
      <c r="AC14" s="1"/>
      <c r="AD14" s="1"/>
      <c r="AE14" s="15">
        <v>20</v>
      </c>
      <c r="AF14" s="16">
        <v>12.8</v>
      </c>
      <c r="AG14" s="16">
        <f>AD6*AD7*AF14</f>
        <v>36.863999999999997</v>
      </c>
      <c r="AH14" s="15"/>
      <c r="AI14" s="1"/>
      <c r="AJ14" s="15">
        <v>20</v>
      </c>
      <c r="AK14" s="16">
        <v>13.7</v>
      </c>
      <c r="AL14" s="16">
        <f>AI6*AI7*AK14</f>
        <v>69.322000000000003</v>
      </c>
      <c r="AM14" s="1"/>
      <c r="AN14" s="1"/>
      <c r="AO14" s="15">
        <v>20</v>
      </c>
      <c r="AP14" s="16">
        <v>10.8</v>
      </c>
      <c r="AQ14" s="16">
        <f>AN6*AN7*AP14</f>
        <v>47.52000000000001</v>
      </c>
      <c r="AR14" s="1"/>
      <c r="AS14" s="1"/>
      <c r="AT14" s="15">
        <v>20</v>
      </c>
      <c r="AU14" s="16">
        <v>11.6</v>
      </c>
      <c r="AV14" s="16">
        <f>AS6*AS7*AU14</f>
        <v>51.04</v>
      </c>
      <c r="AW14" s="1"/>
      <c r="AX14" s="1"/>
      <c r="AY14" s="1"/>
      <c r="AZ14" s="1"/>
      <c r="BA14" s="1"/>
      <c r="BB14" s="1"/>
      <c r="BC14" s="1"/>
      <c r="BF14" s="81"/>
      <c r="BG14" s="81"/>
      <c r="BK14" s="1"/>
      <c r="BL14" s="1"/>
      <c r="BM14" s="15"/>
      <c r="BN14" s="15"/>
      <c r="BO14" s="20"/>
      <c r="BP14" s="1"/>
      <c r="BQ14" s="15">
        <v>14.4</v>
      </c>
      <c r="BR14" s="16">
        <v>6.6</v>
      </c>
      <c r="BS14" s="16">
        <f>BP6*BP7*BR14</f>
        <v>623.58119999999985</v>
      </c>
      <c r="BT14" s="15"/>
      <c r="BU14" s="1"/>
      <c r="BV14" s="15"/>
      <c r="BW14" s="18"/>
      <c r="BX14" s="18"/>
      <c r="BY14" s="1"/>
      <c r="BZ14" s="1"/>
      <c r="CA14" s="15">
        <v>8</v>
      </c>
      <c r="CB14" s="16">
        <v>2</v>
      </c>
      <c r="CC14" s="16">
        <f>BZ6*BZ7*CB14</f>
        <v>92.316666666666706</v>
      </c>
      <c r="CD14" s="1"/>
      <c r="CE14" s="1"/>
      <c r="CF14" s="15">
        <v>5.6</v>
      </c>
      <c r="CG14" s="16">
        <v>-1.6</v>
      </c>
      <c r="CH14" s="16">
        <f>CE6*CE7*CG14</f>
        <v>-76.202666666666715</v>
      </c>
      <c r="CI14" s="15"/>
      <c r="CJ14" s="1"/>
      <c r="CK14" s="15">
        <v>7.4</v>
      </c>
      <c r="CL14" s="16">
        <v>1.1000000000000001</v>
      </c>
      <c r="CM14" s="16">
        <f>CJ6*CJ7*CL14</f>
        <v>49.764000000000003</v>
      </c>
      <c r="CN14" s="1"/>
      <c r="CO14" s="1"/>
      <c r="CP14" s="15">
        <v>1.6</v>
      </c>
      <c r="CQ14" s="16">
        <v>-7.6</v>
      </c>
      <c r="CR14" s="16">
        <f>CO6*CO7*CQ14</f>
        <v>-286.52</v>
      </c>
      <c r="CS14" s="1"/>
      <c r="CT14" s="1"/>
      <c r="CU14" s="15">
        <v>3.2</v>
      </c>
      <c r="CV14" s="16">
        <v>-5.2</v>
      </c>
      <c r="CW14" s="16">
        <f>CT6*CT7*CV14</f>
        <v>-211.11999999999998</v>
      </c>
      <c r="CX14" s="1"/>
      <c r="CY14" s="1"/>
      <c r="CZ14" s="1"/>
      <c r="DA14" s="1"/>
      <c r="DB14" s="1"/>
      <c r="DC14" s="1"/>
      <c r="DD14" s="1"/>
      <c r="DG14" s="81"/>
      <c r="DH14" s="81"/>
    </row>
    <row r="15" spans="1:113" ht="11.25" customHeight="1" x14ac:dyDescent="0.2">
      <c r="A15" s="1"/>
      <c r="B15" s="89"/>
      <c r="C15" s="89"/>
      <c r="D15" s="89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5"/>
      <c r="V15" s="15"/>
      <c r="W15" s="15"/>
      <c r="X15" s="1"/>
      <c r="Y15" s="1"/>
      <c r="Z15" s="15">
        <v>28</v>
      </c>
      <c r="AA15" s="16">
        <v>19.600000000000001</v>
      </c>
      <c r="AB15" s="16">
        <f>Y6*Y7*AA15</f>
        <v>99.715000000000018</v>
      </c>
      <c r="AC15" s="1"/>
      <c r="AD15" s="1"/>
      <c r="AE15" s="15">
        <v>28</v>
      </c>
      <c r="AF15" s="16">
        <v>17.899999999999999</v>
      </c>
      <c r="AG15" s="16">
        <f>AD6*AD7*AF15</f>
        <v>51.551999999999992</v>
      </c>
      <c r="AH15" s="1"/>
      <c r="AI15" s="1"/>
      <c r="AJ15" s="15">
        <v>28</v>
      </c>
      <c r="AK15" s="16">
        <v>19.2</v>
      </c>
      <c r="AL15" s="16">
        <f>AI6*AI7*AK15</f>
        <v>97.152000000000001</v>
      </c>
      <c r="AM15" s="1"/>
      <c r="AN15" s="1"/>
      <c r="AO15" s="15">
        <v>28</v>
      </c>
      <c r="AP15" s="16">
        <v>15.1</v>
      </c>
      <c r="AQ15" s="16">
        <f>AN6*AN7*AP15</f>
        <v>66.44</v>
      </c>
      <c r="AR15" s="1"/>
      <c r="AS15" s="1"/>
      <c r="AT15" s="15">
        <v>28</v>
      </c>
      <c r="AU15" s="16">
        <v>16.2</v>
      </c>
      <c r="AV15" s="16">
        <f>AS6*AS7*AU15</f>
        <v>71.28</v>
      </c>
      <c r="AW15" s="1"/>
      <c r="AX15" s="1"/>
      <c r="AY15" s="1"/>
      <c r="AZ15" s="1"/>
      <c r="BA15" s="1"/>
      <c r="BB15" s="1"/>
      <c r="BC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5"/>
      <c r="BW15" s="15"/>
      <c r="BX15" s="15"/>
      <c r="BY15" s="1"/>
      <c r="BZ15" s="1"/>
      <c r="CA15" s="15">
        <v>11.2</v>
      </c>
      <c r="CB15" s="16">
        <v>2.8</v>
      </c>
      <c r="CC15" s="16">
        <f>BZ6*BZ7*CB15</f>
        <v>129.24333333333337</v>
      </c>
      <c r="CD15" s="1"/>
      <c r="CE15" s="1"/>
      <c r="CF15" s="15">
        <v>7.8</v>
      </c>
      <c r="CG15" s="16">
        <v>-2.2999999999999998</v>
      </c>
      <c r="CH15" s="16">
        <f>CE6*CE7*CG15</f>
        <v>-109.54133333333338</v>
      </c>
      <c r="CI15" s="1"/>
      <c r="CJ15" s="1"/>
      <c r="CK15" s="15">
        <v>10.4</v>
      </c>
      <c r="CL15" s="16">
        <v>1.6</v>
      </c>
      <c r="CM15" s="16">
        <f>CJ6*CJ7*CL15</f>
        <v>72.384</v>
      </c>
      <c r="CN15" s="1"/>
      <c r="CO15" s="1"/>
      <c r="CP15" s="15">
        <v>2.2000000000000002</v>
      </c>
      <c r="CQ15" s="16">
        <v>-10.7</v>
      </c>
      <c r="CR15" s="16">
        <f>CO6*CO7*CQ15</f>
        <v>-403.39</v>
      </c>
      <c r="CS15" s="1"/>
      <c r="CT15" s="1"/>
      <c r="CU15" s="15">
        <v>4.4000000000000004</v>
      </c>
      <c r="CV15" s="16">
        <v>-7.4</v>
      </c>
      <c r="CW15" s="16">
        <f>CT6*CT7*CV15</f>
        <v>-300.44</v>
      </c>
      <c r="CX15" s="1"/>
      <c r="CY15" s="1"/>
      <c r="CZ15" s="1"/>
      <c r="DA15" s="1"/>
      <c r="DB15" s="1"/>
      <c r="DC15" s="1"/>
      <c r="DD15" s="1"/>
    </row>
    <row r="16" spans="1:113" ht="27.95" customHeight="1" x14ac:dyDescent="0.2">
      <c r="A16" s="1"/>
      <c r="B16" s="88" t="s">
        <v>9</v>
      </c>
      <c r="C16" s="88"/>
      <c r="D16" s="88"/>
      <c r="E16" s="88"/>
      <c r="F16" s="88"/>
      <c r="G16" s="88"/>
      <c r="H16" s="8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5"/>
      <c r="V16" s="15"/>
      <c r="W16" s="15"/>
      <c r="X16" s="1"/>
      <c r="Y16" s="1"/>
      <c r="Z16" s="15">
        <v>28</v>
      </c>
      <c r="AA16" s="16">
        <v>19.600000000000001</v>
      </c>
      <c r="AB16" s="16">
        <f>Y8*Y9*AA16</f>
        <v>0</v>
      </c>
      <c r="AC16" s="1"/>
      <c r="AD16" s="1"/>
      <c r="AE16" s="15">
        <v>28</v>
      </c>
      <c r="AF16" s="16">
        <v>17.899999999999999</v>
      </c>
      <c r="AG16" s="16">
        <f>AD8*AD9*AF16</f>
        <v>0</v>
      </c>
      <c r="AH16" s="1"/>
      <c r="AI16" s="1"/>
      <c r="AJ16" s="15">
        <v>28</v>
      </c>
      <c r="AK16" s="16">
        <v>19.2</v>
      </c>
      <c r="AL16" s="16">
        <f>AI8*AI9*AK16</f>
        <v>0</v>
      </c>
      <c r="AM16" s="1"/>
      <c r="AN16" s="1"/>
      <c r="AO16" s="15">
        <v>28</v>
      </c>
      <c r="AP16" s="16">
        <v>15.1</v>
      </c>
      <c r="AQ16" s="16">
        <f>AN8*AN9*AP16</f>
        <v>0</v>
      </c>
      <c r="AR16" s="1"/>
      <c r="AS16" s="1"/>
      <c r="AT16" s="15">
        <v>28</v>
      </c>
      <c r="AU16" s="16">
        <v>16.2</v>
      </c>
      <c r="AV16" s="16">
        <f>AS8*AS9*AU16</f>
        <v>0</v>
      </c>
      <c r="AW16" s="1"/>
      <c r="AX16" s="1"/>
      <c r="AY16" s="1"/>
      <c r="AZ16" s="1"/>
      <c r="BA16" s="1"/>
      <c r="BB16" s="1"/>
      <c r="BC16" s="1"/>
      <c r="BD16" s="4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5"/>
      <c r="BW16" s="15"/>
      <c r="BX16" s="15"/>
      <c r="BY16" s="1"/>
      <c r="BZ16" s="1"/>
      <c r="CA16" s="15">
        <v>11.2</v>
      </c>
      <c r="CB16" s="16">
        <v>2.8</v>
      </c>
      <c r="CC16" s="16">
        <f>BZ8*BZ9*CB16</f>
        <v>0</v>
      </c>
      <c r="CD16" s="1"/>
      <c r="CE16" s="1"/>
      <c r="CF16" s="15">
        <v>7.8</v>
      </c>
      <c r="CG16" s="16">
        <v>-2.2999999999999998</v>
      </c>
      <c r="CH16" s="16">
        <f>CE8*CE9*CG16</f>
        <v>0</v>
      </c>
      <c r="CI16" s="1"/>
      <c r="CJ16" s="1"/>
      <c r="CK16" s="15">
        <v>10.4</v>
      </c>
      <c r="CL16" s="16">
        <v>1.6</v>
      </c>
      <c r="CM16" s="16">
        <f>CJ8*CJ9*CL16</f>
        <v>0</v>
      </c>
      <c r="CN16" s="1"/>
      <c r="CO16" s="1"/>
      <c r="CP16" s="15">
        <v>2.2000000000000002</v>
      </c>
      <c r="CQ16" s="16">
        <v>-10.7</v>
      </c>
      <c r="CR16" s="16">
        <f>CO8*CO9*CQ16</f>
        <v>0</v>
      </c>
      <c r="CS16" s="1"/>
      <c r="CT16" s="1"/>
      <c r="CU16" s="15">
        <v>4.4000000000000004</v>
      </c>
      <c r="CV16" s="16">
        <v>-7.4</v>
      </c>
      <c r="CW16" s="16">
        <f>CT8*CT9*CV16</f>
        <v>0</v>
      </c>
      <c r="CX16" s="1"/>
      <c r="CY16" s="1"/>
      <c r="CZ16" s="1"/>
      <c r="DA16" s="1"/>
      <c r="DB16" s="1"/>
      <c r="DC16" s="1"/>
      <c r="DD16" s="1"/>
      <c r="DE16" s="4"/>
    </row>
    <row r="17" spans="1:113" ht="21.95" customHeight="1" x14ac:dyDescent="0.2">
      <c r="A17" s="1"/>
      <c r="B17" s="61" t="s">
        <v>35</v>
      </c>
      <c r="C17" s="60"/>
      <c r="D17" s="60"/>
      <c r="E17" s="60"/>
      <c r="F17" s="60"/>
      <c r="G17" s="60"/>
      <c r="H17" s="6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"/>
      <c r="AN17" s="1"/>
      <c r="AO17" s="15"/>
      <c r="AP17" s="16"/>
      <c r="AQ17" s="16"/>
      <c r="AR17" s="1"/>
      <c r="AS17" s="1"/>
      <c r="AT17" s="15"/>
      <c r="AU17" s="16"/>
      <c r="AV17" s="16"/>
      <c r="AW17" s="1"/>
      <c r="AX17" s="1"/>
      <c r="AY17" s="1"/>
      <c r="AZ17" s="1"/>
      <c r="BA17" s="1"/>
      <c r="BB17" s="1"/>
      <c r="BC17" s="1"/>
      <c r="BD17" s="4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"/>
      <c r="CO17" s="1"/>
      <c r="CP17" s="15"/>
      <c r="CQ17" s="16"/>
      <c r="CR17" s="16"/>
      <c r="CS17" s="1"/>
      <c r="CT17" s="1"/>
      <c r="CU17" s="15"/>
      <c r="CV17" s="16"/>
      <c r="CW17" s="16"/>
      <c r="CX17" s="1"/>
      <c r="CY17" s="1"/>
      <c r="CZ17" s="1"/>
      <c r="DA17" s="1"/>
      <c r="DB17" s="1"/>
      <c r="DC17" s="1"/>
      <c r="DD17" s="1"/>
      <c r="DE17" s="4"/>
    </row>
    <row r="18" spans="1:113" ht="8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13" ht="14.1" customHeight="1" x14ac:dyDescent="0.2">
      <c r="A19" s="1"/>
      <c r="B19" s="5" t="s">
        <v>24</v>
      </c>
      <c r="C19" s="34"/>
      <c r="D19" s="31" t="s">
        <v>12</v>
      </c>
      <c r="E19" s="32"/>
      <c r="F19" s="32"/>
      <c r="G19" s="32"/>
      <c r="H19" s="3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"/>
      <c r="AN19" s="1"/>
      <c r="AO19" s="15"/>
      <c r="AP19" s="16"/>
      <c r="AQ19" s="16"/>
      <c r="AR19" s="1"/>
      <c r="AS19" s="1"/>
      <c r="AT19" s="15"/>
      <c r="AU19" s="16"/>
      <c r="AV19" s="16"/>
      <c r="AW19" s="1"/>
      <c r="AX19" s="1"/>
      <c r="AY19" s="1"/>
      <c r="AZ19" s="1"/>
      <c r="BA19" s="1"/>
      <c r="BC19" s="1"/>
      <c r="BH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"/>
      <c r="CO19" s="1"/>
      <c r="CP19" s="15"/>
      <c r="CQ19" s="16"/>
      <c r="CR19" s="16"/>
      <c r="CS19" s="1"/>
      <c r="CT19" s="1"/>
      <c r="CU19" s="15"/>
      <c r="CV19" s="16"/>
      <c r="CW19" s="16"/>
      <c r="CX19" s="1"/>
      <c r="CY19" s="1"/>
      <c r="CZ19" s="1"/>
      <c r="DA19" s="1"/>
      <c r="DB19" s="1"/>
      <c r="DD19" s="1"/>
      <c r="DI19" s="1"/>
    </row>
    <row r="20" spans="1:113" ht="14.1" customHeight="1" x14ac:dyDescent="0.2">
      <c r="A20" s="1"/>
      <c r="B20" s="5" t="s">
        <v>25</v>
      </c>
      <c r="C20" s="34"/>
      <c r="D20" s="49" t="s">
        <v>17</v>
      </c>
      <c r="E20" s="51"/>
      <c r="F20" s="51"/>
      <c r="G20" s="51"/>
      <c r="H20" s="5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C20" s="1"/>
      <c r="BH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D20" s="1"/>
      <c r="DI20" s="1"/>
    </row>
    <row r="21" spans="1:113" ht="14.1" customHeight="1" x14ac:dyDescent="0.2">
      <c r="B21" s="5" t="s">
        <v>26</v>
      </c>
      <c r="C21" s="34"/>
      <c r="D21" s="49" t="s">
        <v>18</v>
      </c>
      <c r="E21" s="51"/>
      <c r="F21" s="51"/>
      <c r="G21" s="51"/>
      <c r="H21" s="5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"/>
      <c r="AN21" s="1"/>
      <c r="AO21" s="15"/>
      <c r="AP21" s="16"/>
      <c r="AQ21" s="16"/>
      <c r="AR21" s="1"/>
      <c r="AS21" s="1"/>
      <c r="AT21" s="15"/>
      <c r="AU21" s="16"/>
      <c r="AV21" s="16"/>
      <c r="AW21" s="1"/>
      <c r="AX21" s="1"/>
      <c r="AY21" s="1"/>
      <c r="AZ21" s="1"/>
      <c r="BA21" s="1"/>
      <c r="BC21" s="1"/>
      <c r="BH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"/>
      <c r="CO21" s="1"/>
      <c r="CP21" s="15"/>
      <c r="CQ21" s="16"/>
      <c r="CR21" s="16"/>
      <c r="CS21" s="1"/>
      <c r="CT21" s="1"/>
      <c r="CU21" s="15"/>
      <c r="CV21" s="16"/>
      <c r="CW21" s="16"/>
      <c r="CX21" s="1"/>
      <c r="CY21" s="1"/>
      <c r="CZ21" s="1"/>
      <c r="DA21" s="1"/>
      <c r="DB21" s="1"/>
      <c r="DD21" s="1"/>
      <c r="DI21" s="1"/>
    </row>
    <row r="22" spans="1:113" ht="14.1" customHeight="1" x14ac:dyDescent="0.2">
      <c r="A22" s="1"/>
      <c r="B22" s="1"/>
      <c r="C22" s="1"/>
      <c r="D22" s="52"/>
      <c r="E22" s="52"/>
      <c r="F22" s="52"/>
      <c r="G22" s="52"/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H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I22" s="1"/>
    </row>
    <row r="23" spans="1:113" ht="14.1" customHeight="1" x14ac:dyDescent="0.2">
      <c r="A23" s="1"/>
      <c r="B23" s="1"/>
      <c r="C23" s="1"/>
      <c r="D23" s="49" t="s">
        <v>19</v>
      </c>
      <c r="E23" s="51"/>
      <c r="F23" s="51"/>
      <c r="G23" s="51"/>
      <c r="H23" s="5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"/>
      <c r="AN23" s="1"/>
      <c r="AO23" s="15"/>
      <c r="AP23" s="16"/>
      <c r="AQ23" s="16"/>
      <c r="AR23" s="1"/>
      <c r="AS23" s="1"/>
      <c r="AT23" s="15"/>
      <c r="AU23" s="16"/>
      <c r="AV23" s="16"/>
      <c r="AW23" s="1"/>
      <c r="AX23" s="1"/>
      <c r="AY23" s="1"/>
      <c r="AZ23" s="1"/>
      <c r="BA23" s="1"/>
      <c r="BC23" s="1"/>
      <c r="BH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"/>
      <c r="CO23" s="1"/>
      <c r="CP23" s="15"/>
      <c r="CQ23" s="16"/>
      <c r="CR23" s="16"/>
      <c r="CS23" s="1"/>
      <c r="CT23" s="1"/>
      <c r="CU23" s="15"/>
      <c r="CV23" s="16"/>
      <c r="CW23" s="16"/>
      <c r="CX23" s="1"/>
      <c r="CY23" s="1"/>
      <c r="CZ23" s="1"/>
      <c r="DA23" s="1"/>
      <c r="DB23" s="1"/>
      <c r="DD23" s="1"/>
      <c r="DI23" s="1"/>
    </row>
    <row r="24" spans="1:113" ht="14.1" customHeight="1" x14ac:dyDescent="0.2">
      <c r="A24" s="1"/>
      <c r="B24" s="1"/>
      <c r="C24" s="1"/>
      <c r="D24" s="49" t="s">
        <v>20</v>
      </c>
      <c r="E24" s="51"/>
      <c r="F24" s="51"/>
      <c r="G24" s="51"/>
      <c r="H24" s="5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C24" s="1"/>
      <c r="BH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D24" s="1"/>
      <c r="DI24" s="1"/>
    </row>
    <row r="25" spans="1:113" ht="14.1" customHeight="1" x14ac:dyDescent="0.2">
      <c r="A25" s="1"/>
      <c r="B25" s="1"/>
      <c r="C25" s="1"/>
      <c r="D25" s="52"/>
      <c r="E25" s="52"/>
      <c r="F25" s="52"/>
      <c r="G25" s="52"/>
      <c r="H25" s="5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"/>
      <c r="AN25" s="1"/>
      <c r="AO25" s="15"/>
      <c r="AP25" s="16"/>
      <c r="AQ25" s="16"/>
      <c r="AR25" s="1"/>
      <c r="AS25" s="1"/>
      <c r="AT25" s="15"/>
      <c r="AU25" s="16"/>
      <c r="AV25" s="16"/>
      <c r="AW25" s="1"/>
      <c r="AX25" s="1"/>
      <c r="AY25" s="1"/>
      <c r="AZ25" s="1"/>
      <c r="BA25" s="1"/>
      <c r="BB25" s="1"/>
      <c r="BC25" s="1"/>
      <c r="BH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"/>
      <c r="CO25" s="1"/>
      <c r="CP25" s="15"/>
      <c r="CQ25" s="16"/>
      <c r="CR25" s="16"/>
      <c r="CS25" s="1"/>
      <c r="CT25" s="1"/>
      <c r="CU25" s="15"/>
      <c r="CV25" s="16"/>
      <c r="CW25" s="16"/>
      <c r="CX25" s="1"/>
      <c r="CY25" s="1"/>
      <c r="CZ25" s="1"/>
      <c r="DA25" s="1"/>
      <c r="DB25" s="1"/>
      <c r="DC25" s="1"/>
      <c r="DD25" s="1"/>
      <c r="DI25" s="1"/>
    </row>
    <row r="26" spans="1:113" ht="14.1" customHeight="1" x14ac:dyDescent="0.2">
      <c r="A26" s="1"/>
      <c r="B26" s="1"/>
      <c r="C26" s="1"/>
      <c r="D26" s="49" t="s">
        <v>21</v>
      </c>
      <c r="E26" s="51"/>
      <c r="F26" s="51"/>
      <c r="G26" s="51"/>
      <c r="H26" s="5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C26" s="1"/>
      <c r="BH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D26" s="1"/>
      <c r="DI26" s="1"/>
    </row>
    <row r="27" spans="1:113" ht="14.1" customHeight="1" x14ac:dyDescent="0.2">
      <c r="A27" s="1"/>
      <c r="B27" s="1"/>
      <c r="C27" s="1"/>
      <c r="D27" s="49" t="s">
        <v>22</v>
      </c>
      <c r="E27" s="51"/>
      <c r="F27" s="51"/>
      <c r="G27" s="51"/>
      <c r="H27" s="5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"/>
      <c r="AN27" s="1"/>
      <c r="AO27" s="15"/>
      <c r="AP27" s="16"/>
      <c r="AQ27" s="16"/>
      <c r="AR27" s="1"/>
      <c r="AS27" s="1"/>
      <c r="AT27" s="15"/>
      <c r="AU27" s="16"/>
      <c r="AV27" s="16"/>
      <c r="AW27" s="1"/>
      <c r="AX27" s="1"/>
      <c r="AY27" s="1"/>
      <c r="AZ27" s="1"/>
      <c r="BA27" s="1"/>
      <c r="BC27" s="1"/>
      <c r="BH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"/>
      <c r="CO27" s="1"/>
      <c r="CP27" s="15"/>
      <c r="CQ27" s="16"/>
      <c r="CR27" s="16"/>
      <c r="CS27" s="1"/>
      <c r="CT27" s="1"/>
      <c r="CU27" s="15"/>
      <c r="CV27" s="16"/>
      <c r="CW27" s="16"/>
      <c r="CX27" s="1"/>
      <c r="CY27" s="1"/>
      <c r="CZ27" s="1"/>
      <c r="DA27" s="1"/>
      <c r="DB27" s="1"/>
      <c r="DD27" s="1"/>
      <c r="DI27" s="1"/>
    </row>
    <row r="28" spans="1:113" ht="14.1" customHeight="1" x14ac:dyDescent="0.2">
      <c r="A28" s="1"/>
      <c r="B28" s="1"/>
      <c r="C28" s="1"/>
      <c r="D28" s="52" t="s">
        <v>14</v>
      </c>
      <c r="E28" s="11"/>
      <c r="F28" s="54"/>
      <c r="G28" s="54"/>
      <c r="H28" s="5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C28" s="1"/>
      <c r="BH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D28" s="1"/>
      <c r="DI28" s="1"/>
    </row>
    <row r="29" spans="1:113" ht="14.1" customHeight="1" x14ac:dyDescent="0.2">
      <c r="A29" s="1"/>
      <c r="B29" s="1"/>
      <c r="C29" s="1"/>
      <c r="D29" s="11"/>
      <c r="E29" s="11"/>
      <c r="F29" s="11"/>
      <c r="G29" s="11"/>
      <c r="H29" s="54"/>
      <c r="K29" s="1"/>
      <c r="L29" s="1"/>
      <c r="M29" s="1"/>
      <c r="N29" s="1"/>
      <c r="O29" s="1"/>
      <c r="P29" s="1"/>
      <c r="Q29" s="1"/>
      <c r="R29" s="1"/>
      <c r="S29" s="1"/>
      <c r="T29" s="1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"/>
      <c r="AN29" s="1"/>
      <c r="AO29" s="15"/>
      <c r="AP29" s="16"/>
      <c r="AQ29" s="16"/>
      <c r="AR29" s="1"/>
      <c r="AS29" s="1"/>
      <c r="AT29" s="15"/>
      <c r="AU29" s="16"/>
      <c r="AV29" s="16"/>
      <c r="AW29" s="1"/>
      <c r="AX29" s="1"/>
      <c r="AY29" s="1"/>
      <c r="AZ29" s="1"/>
      <c r="BA29" s="1"/>
      <c r="BB29" s="1"/>
      <c r="BC29" s="1"/>
      <c r="BH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"/>
      <c r="CO29" s="1"/>
      <c r="CP29" s="15"/>
      <c r="CQ29" s="16"/>
      <c r="CR29" s="16"/>
      <c r="CS29" s="1"/>
      <c r="CT29" s="1"/>
      <c r="CU29" s="15"/>
      <c r="CV29" s="16"/>
      <c r="CW29" s="16"/>
      <c r="CX29" s="1"/>
      <c r="CY29" s="1"/>
      <c r="CZ29" s="1"/>
      <c r="DA29" s="1"/>
      <c r="DB29" s="1"/>
      <c r="DC29" s="1"/>
      <c r="DD29" s="1"/>
      <c r="DI29" s="1"/>
    </row>
    <row r="30" spans="1:113" ht="14.1" customHeight="1" x14ac:dyDescent="0.2">
      <c r="A30" s="1"/>
      <c r="B30" s="1"/>
      <c r="C30" s="1"/>
      <c r="D30" s="11"/>
      <c r="E30" s="11"/>
      <c r="F30" s="11"/>
      <c r="G30" s="11"/>
      <c r="H30" s="54"/>
      <c r="K30" s="1"/>
      <c r="L30" s="1"/>
      <c r="M30" s="1"/>
      <c r="N30" s="1"/>
      <c r="O30" s="1"/>
      <c r="P30" s="1"/>
      <c r="Q30" s="1"/>
      <c r="R30" s="1"/>
      <c r="S30" s="1"/>
      <c r="T30" s="1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"/>
      <c r="AN30" s="1"/>
      <c r="AO30" s="15"/>
      <c r="AP30" s="16"/>
      <c r="AQ30" s="16"/>
      <c r="AR30" s="1"/>
      <c r="AS30" s="1"/>
      <c r="AT30" s="15"/>
      <c r="AU30" s="16"/>
      <c r="AV30" s="16"/>
      <c r="AW30" s="1"/>
      <c r="AX30" s="1"/>
      <c r="AY30" s="1"/>
      <c r="AZ30" s="1"/>
      <c r="BA30" s="1"/>
      <c r="BB30" s="1"/>
      <c r="BC30" s="1"/>
      <c r="BH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"/>
      <c r="CO30" s="1"/>
      <c r="CP30" s="15"/>
      <c r="CQ30" s="16"/>
      <c r="CR30" s="16"/>
      <c r="CS30" s="1"/>
      <c r="CT30" s="1"/>
      <c r="CU30" s="15"/>
      <c r="CV30" s="16"/>
      <c r="CW30" s="16"/>
      <c r="CX30" s="1"/>
      <c r="CY30" s="1"/>
      <c r="CZ30" s="1"/>
      <c r="DA30" s="1"/>
      <c r="DB30" s="1"/>
      <c r="DC30" s="1"/>
      <c r="DD30" s="1"/>
      <c r="DI30" s="1"/>
    </row>
    <row r="31" spans="1:113" ht="14.1" customHeight="1" x14ac:dyDescent="0.2">
      <c r="A31" s="1"/>
      <c r="B31" s="1"/>
      <c r="C31" s="1"/>
      <c r="D31" s="11"/>
      <c r="E31" s="11"/>
      <c r="F31" s="11"/>
      <c r="G31" s="11"/>
      <c r="H31" s="54"/>
      <c r="K31" s="1"/>
      <c r="L31" s="1"/>
      <c r="M31" s="1"/>
      <c r="N31" s="1"/>
      <c r="O31" s="1"/>
      <c r="P31" s="1"/>
      <c r="Q31" s="1"/>
      <c r="R31" s="1"/>
      <c r="S31" s="1"/>
      <c r="T31" s="1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"/>
      <c r="AN31" s="1"/>
      <c r="AO31" s="15"/>
      <c r="AP31" s="16"/>
      <c r="AQ31" s="16"/>
      <c r="AR31" s="1"/>
      <c r="AS31" s="1"/>
      <c r="AT31" s="15"/>
      <c r="AU31" s="16"/>
      <c r="AV31" s="16"/>
      <c r="AW31" s="1"/>
      <c r="AX31" s="1"/>
      <c r="AY31" s="1"/>
      <c r="AZ31" s="1"/>
      <c r="BA31" s="1"/>
      <c r="BB31" s="1"/>
      <c r="BC31" s="1"/>
      <c r="BH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"/>
      <c r="CO31" s="1"/>
      <c r="CP31" s="15"/>
      <c r="CQ31" s="16"/>
      <c r="CR31" s="16"/>
      <c r="CS31" s="1"/>
      <c r="CT31" s="1"/>
      <c r="CU31" s="15"/>
      <c r="CV31" s="16"/>
      <c r="CW31" s="16"/>
      <c r="CX31" s="1"/>
      <c r="CY31" s="1"/>
      <c r="CZ31" s="1"/>
      <c r="DA31" s="1"/>
      <c r="DB31" s="1"/>
      <c r="DC31" s="1"/>
      <c r="DD31" s="1"/>
      <c r="DI31" s="1"/>
    </row>
    <row r="32" spans="1:113" ht="12.75" customHeight="1" x14ac:dyDescent="0.2">
      <c r="A32" s="1"/>
      <c r="B32" s="1"/>
      <c r="C32" s="1"/>
      <c r="D32" s="11"/>
      <c r="E32" s="11"/>
      <c r="F32" s="54"/>
      <c r="G32" s="11"/>
      <c r="H32" s="54"/>
      <c r="K32" s="1"/>
      <c r="L32" s="1"/>
      <c r="M32" s="1"/>
      <c r="N32" s="1"/>
      <c r="O32" s="1"/>
      <c r="P32" s="1"/>
      <c r="Q32" s="1"/>
      <c r="R32" s="1"/>
      <c r="S32" s="1"/>
      <c r="T32" s="1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H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I32" s="1"/>
    </row>
    <row r="33" spans="1:113" ht="12.75" customHeight="1" x14ac:dyDescent="0.2">
      <c r="A33" s="1"/>
      <c r="B33" s="1"/>
      <c r="C33" s="1"/>
      <c r="D33" s="11"/>
      <c r="E33" s="11"/>
      <c r="F33" s="54"/>
      <c r="G33" s="11"/>
      <c r="H33" s="54"/>
      <c r="K33" s="1"/>
      <c r="L33" s="1"/>
      <c r="M33" s="1"/>
      <c r="N33" s="1"/>
      <c r="O33" s="1"/>
      <c r="P33" s="1"/>
      <c r="Q33" s="1"/>
      <c r="R33" s="1"/>
      <c r="S33" s="1"/>
      <c r="T33" s="1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H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I33" s="1"/>
    </row>
    <row r="34" spans="1:113" ht="14.1" customHeight="1" x14ac:dyDescent="0.2">
      <c r="A34" s="1"/>
      <c r="B34" s="14" t="s">
        <v>28</v>
      </c>
      <c r="C34" s="1"/>
      <c r="D34" s="31" t="s">
        <v>12</v>
      </c>
      <c r="E34" s="32"/>
      <c r="F34" s="32"/>
      <c r="G34" s="32"/>
      <c r="H34" s="33"/>
      <c r="K34" s="1"/>
      <c r="L34" s="1"/>
      <c r="M34" s="1"/>
      <c r="N34" s="1"/>
      <c r="O34" s="1"/>
      <c r="P34" s="1"/>
      <c r="Q34" s="1"/>
      <c r="R34" s="1"/>
      <c r="S34" s="1"/>
      <c r="T34" s="1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H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I34" s="1"/>
    </row>
    <row r="35" spans="1:113" ht="14.1" customHeight="1" x14ac:dyDescent="0.2">
      <c r="A35" s="1"/>
      <c r="B35" s="1"/>
      <c r="C35" s="1"/>
      <c r="D35" s="49" t="s">
        <v>23</v>
      </c>
      <c r="E35" s="51"/>
      <c r="F35" s="51"/>
      <c r="G35" s="51"/>
      <c r="H35" s="57"/>
      <c r="K35" s="1"/>
      <c r="L35" s="1"/>
      <c r="M35" s="1"/>
      <c r="N35" s="1"/>
      <c r="O35" s="1"/>
      <c r="P35" s="1"/>
      <c r="Q35" s="1"/>
      <c r="R35" s="1"/>
      <c r="S35" s="1"/>
      <c r="T35" s="1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"/>
      <c r="AN35" s="1"/>
      <c r="AO35" s="15"/>
      <c r="AP35" s="16"/>
      <c r="AQ35" s="16"/>
      <c r="AR35" s="1"/>
      <c r="AS35" s="1"/>
      <c r="AT35" s="15"/>
      <c r="AU35" s="16"/>
      <c r="AV35" s="16"/>
      <c r="AW35" s="1"/>
      <c r="AX35" s="1"/>
      <c r="AY35" s="1"/>
      <c r="AZ35" s="1"/>
      <c r="BA35" s="1"/>
      <c r="BB35" s="1"/>
      <c r="BC35" s="1"/>
      <c r="BH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"/>
      <c r="CO35" s="1"/>
      <c r="CP35" s="15"/>
      <c r="CQ35" s="16"/>
      <c r="CR35" s="16"/>
      <c r="CS35" s="1"/>
      <c r="CT35" s="1"/>
      <c r="CU35" s="15"/>
      <c r="CV35" s="16"/>
      <c r="CW35" s="16"/>
      <c r="CX35" s="1"/>
      <c r="CY35" s="1"/>
      <c r="CZ35" s="1"/>
      <c r="DA35" s="1"/>
      <c r="DB35" s="1"/>
      <c r="DC35" s="1"/>
      <c r="DD35" s="1"/>
      <c r="DI35" s="1"/>
    </row>
    <row r="36" spans="1:113" ht="14.1" customHeight="1" x14ac:dyDescent="0.2">
      <c r="A36" s="1"/>
      <c r="B36" s="1"/>
      <c r="C36" s="1"/>
      <c r="D36" s="49" t="s">
        <v>13</v>
      </c>
      <c r="E36" s="51"/>
      <c r="F36" s="51"/>
      <c r="G36" s="51"/>
      <c r="H36" s="57"/>
      <c r="K36" s="1"/>
      <c r="L36" s="1"/>
      <c r="M36" s="1"/>
      <c r="N36" s="1"/>
      <c r="O36" s="1"/>
      <c r="P36" s="1"/>
      <c r="Q36" s="1"/>
      <c r="R36" s="1"/>
      <c r="S36" s="1"/>
      <c r="T36" s="1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H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I36" s="1"/>
    </row>
    <row r="37" spans="1:113" ht="14.1" customHeight="1" x14ac:dyDescent="0.2">
      <c r="A37" s="1"/>
      <c r="B37" s="24"/>
      <c r="C37" s="24"/>
      <c r="D37" s="52" t="s">
        <v>14</v>
      </c>
      <c r="E37" s="11"/>
      <c r="F37" s="11"/>
      <c r="G37" s="11"/>
      <c r="H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5"/>
      <c r="V37" s="15"/>
      <c r="W37" s="15"/>
      <c r="X37" s="1"/>
      <c r="Y37" s="1"/>
      <c r="Z37" s="15"/>
      <c r="AA37" s="15"/>
      <c r="AB37" s="15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5"/>
      <c r="AP37" s="16"/>
      <c r="AQ37" s="16"/>
      <c r="AR37" s="1"/>
      <c r="AS37" s="1"/>
      <c r="AT37" s="15"/>
      <c r="AU37" s="16"/>
      <c r="AV37" s="16"/>
      <c r="AW37" s="1"/>
      <c r="AX37" s="1"/>
      <c r="AY37" s="1"/>
      <c r="AZ37" s="1"/>
      <c r="BA37" s="1"/>
      <c r="BB37" s="1"/>
      <c r="BC37" s="1"/>
      <c r="BH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5"/>
      <c r="BW37" s="15"/>
      <c r="BX37" s="15"/>
      <c r="BY37" s="1"/>
      <c r="BZ37" s="1"/>
      <c r="CA37" s="15"/>
      <c r="CB37" s="15"/>
      <c r="CC37" s="15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5"/>
      <c r="CQ37" s="16"/>
      <c r="CR37" s="16"/>
      <c r="CS37" s="1"/>
      <c r="CT37" s="1"/>
      <c r="CU37" s="15"/>
      <c r="CV37" s="16"/>
      <c r="CW37" s="16"/>
      <c r="CX37" s="1"/>
      <c r="CY37" s="1"/>
      <c r="CZ37" s="1"/>
      <c r="DA37" s="1"/>
      <c r="DB37" s="1"/>
      <c r="DC37" s="1"/>
      <c r="DD37" s="1"/>
      <c r="DI37" s="1"/>
    </row>
    <row r="38" spans="1:113" ht="14.1" customHeight="1" x14ac:dyDescent="0.2">
      <c r="A38" s="1"/>
      <c r="B38" s="1"/>
      <c r="C38" s="1"/>
      <c r="D38" s="11"/>
      <c r="E38" s="11"/>
      <c r="F38" s="11"/>
      <c r="G38" s="11"/>
      <c r="H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5"/>
      <c r="V38" s="15"/>
      <c r="W38" s="15"/>
      <c r="X38" s="1"/>
      <c r="Y38" s="1"/>
      <c r="Z38" s="15"/>
      <c r="AA38" s="15"/>
      <c r="AB38" s="1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H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5"/>
      <c r="BW38" s="15"/>
      <c r="BX38" s="15"/>
      <c r="BY38" s="1"/>
      <c r="BZ38" s="1"/>
      <c r="CA38" s="15"/>
      <c r="CB38" s="15"/>
      <c r="CC38" s="15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I38" s="1"/>
    </row>
    <row r="39" spans="1:113" ht="14.1" customHeight="1" x14ac:dyDescent="0.2">
      <c r="A39" s="1"/>
      <c r="B39" s="1"/>
      <c r="C39" s="1"/>
      <c r="D39" s="11"/>
      <c r="E39" s="11"/>
      <c r="F39" s="11"/>
      <c r="G39" s="11"/>
      <c r="H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5"/>
      <c r="V39" s="15"/>
      <c r="W39" s="15"/>
      <c r="X39" s="1"/>
      <c r="Y39" s="1"/>
      <c r="Z39" s="15"/>
      <c r="AA39" s="15"/>
      <c r="AB39" s="15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5"/>
      <c r="AP39" s="16"/>
      <c r="AQ39" s="16"/>
      <c r="AR39" s="1"/>
      <c r="AS39" s="1"/>
      <c r="AT39" s="15"/>
      <c r="AU39" s="16"/>
      <c r="AV39" s="16"/>
      <c r="AW39" s="1"/>
      <c r="AX39" s="1"/>
      <c r="AY39" s="1"/>
      <c r="AZ39" s="1"/>
      <c r="BA39" s="1"/>
      <c r="BB39" s="1"/>
      <c r="BC39" s="1"/>
      <c r="BH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5"/>
      <c r="BW39" s="15"/>
      <c r="BX39" s="15"/>
      <c r="BY39" s="1"/>
      <c r="BZ39" s="1"/>
      <c r="CA39" s="15"/>
      <c r="CB39" s="15"/>
      <c r="CC39" s="15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5"/>
      <c r="CQ39" s="16"/>
      <c r="CR39" s="16"/>
      <c r="CS39" s="1"/>
      <c r="CT39" s="1"/>
      <c r="CU39" s="15"/>
      <c r="CV39" s="16"/>
      <c r="CW39" s="16"/>
      <c r="CX39" s="1"/>
      <c r="CY39" s="1"/>
      <c r="CZ39" s="1"/>
      <c r="DA39" s="1"/>
      <c r="DB39" s="1"/>
      <c r="DC39" s="1"/>
      <c r="DD39" s="1"/>
      <c r="DI39" s="1"/>
    </row>
    <row r="40" spans="1:113" ht="14.1" customHeight="1" x14ac:dyDescent="0.2">
      <c r="A40" s="1"/>
      <c r="B40" s="1"/>
      <c r="C40" s="1"/>
      <c r="D40" s="11"/>
      <c r="E40" s="11"/>
      <c r="F40" s="11"/>
      <c r="G40" s="11"/>
      <c r="H40" s="1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5"/>
      <c r="V40" s="15"/>
      <c r="W40" s="15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H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5"/>
      <c r="BW40" s="15"/>
      <c r="BX40" s="15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I40" s="1"/>
    </row>
    <row r="41" spans="1:113" ht="14.1" customHeight="1" x14ac:dyDescent="0.2">
      <c r="A41" s="1"/>
      <c r="B41" s="1"/>
      <c r="C41" s="1"/>
      <c r="D41" s="11"/>
      <c r="E41" s="11"/>
      <c r="F41" s="11"/>
      <c r="G41" s="11"/>
      <c r="H41" s="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5"/>
      <c r="V41" s="15"/>
      <c r="W41" s="15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5"/>
      <c r="AP41" s="16"/>
      <c r="AQ41" s="16"/>
      <c r="AR41" s="1"/>
      <c r="AS41" s="1"/>
      <c r="AT41" s="15"/>
      <c r="AU41" s="16"/>
      <c r="AV41" s="16"/>
      <c r="AW41" s="1"/>
      <c r="AX41" s="1"/>
      <c r="AY41" s="1"/>
      <c r="AZ41" s="1"/>
      <c r="BA41" s="1"/>
      <c r="BB41" s="1"/>
      <c r="BC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5"/>
      <c r="BW41" s="15"/>
      <c r="BX41" s="15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5"/>
      <c r="CQ41" s="16"/>
      <c r="CR41" s="16"/>
      <c r="CS41" s="1"/>
      <c r="CT41" s="1"/>
      <c r="CU41" s="15"/>
      <c r="CV41" s="16"/>
      <c r="CW41" s="16"/>
      <c r="CX41" s="1"/>
      <c r="CY41" s="1"/>
      <c r="CZ41" s="1"/>
      <c r="DA41" s="1"/>
      <c r="DB41" s="1"/>
      <c r="DC41" s="1"/>
      <c r="DD41" s="1"/>
    </row>
    <row r="42" spans="1:113" ht="14.1" customHeight="1" x14ac:dyDescent="0.2">
      <c r="A42" s="1"/>
      <c r="B42" s="1"/>
      <c r="C42" s="1"/>
      <c r="D42" s="11"/>
      <c r="E42" s="11"/>
      <c r="F42" s="56"/>
      <c r="G42" s="11"/>
      <c r="H42" s="1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5"/>
      <c r="V42" s="15"/>
      <c r="W42" s="15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5"/>
      <c r="BW42" s="15"/>
      <c r="BX42" s="15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13" ht="14.1" customHeight="1" x14ac:dyDescent="0.2">
      <c r="A43" s="1"/>
      <c r="B43" s="23"/>
      <c r="C43" s="23"/>
      <c r="D43" s="11"/>
      <c r="E43" s="11"/>
      <c r="F43" s="11"/>
      <c r="G43" s="11"/>
      <c r="H43" s="1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5"/>
      <c r="AP43" s="16"/>
      <c r="AQ43" s="16"/>
      <c r="AR43" s="1"/>
      <c r="AS43" s="1"/>
      <c r="AT43" s="15"/>
      <c r="AU43" s="16"/>
      <c r="AV43" s="16"/>
      <c r="AW43" s="1"/>
      <c r="AX43" s="1"/>
      <c r="AY43" s="1"/>
      <c r="AZ43" s="1"/>
      <c r="BA43" s="1"/>
      <c r="BB43" s="1"/>
      <c r="BC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5"/>
      <c r="CQ43" s="16"/>
      <c r="CR43" s="16"/>
      <c r="CS43" s="1"/>
      <c r="CT43" s="1"/>
      <c r="CU43" s="15"/>
      <c r="CV43" s="16"/>
      <c r="CW43" s="16"/>
      <c r="CX43" s="1"/>
      <c r="CY43" s="1"/>
      <c r="CZ43" s="1"/>
      <c r="DA43" s="1"/>
      <c r="DB43" s="1"/>
      <c r="DC43" s="1"/>
      <c r="DD43" s="1"/>
    </row>
    <row r="44" spans="1:113" ht="14.1" customHeight="1" x14ac:dyDescent="0.2">
      <c r="A44" s="1"/>
      <c r="B44" s="23"/>
      <c r="C44" s="23"/>
      <c r="D44" s="11"/>
      <c r="E44" s="11"/>
      <c r="F44" s="11"/>
      <c r="G44" s="11"/>
      <c r="H44" s="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5"/>
      <c r="AP44" s="16"/>
      <c r="AQ44" s="16"/>
      <c r="AR44" s="1"/>
      <c r="AS44" s="1"/>
      <c r="AT44" s="15"/>
      <c r="AU44" s="16"/>
      <c r="AV44" s="16"/>
      <c r="AW44" s="1"/>
      <c r="AX44" s="1"/>
      <c r="AY44" s="1"/>
      <c r="AZ44" s="1"/>
      <c r="BA44" s="1"/>
      <c r="BB44" s="1"/>
      <c r="BC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5"/>
      <c r="CQ44" s="16"/>
      <c r="CR44" s="16"/>
      <c r="CS44" s="1"/>
      <c r="CT44" s="1"/>
      <c r="CU44" s="15"/>
      <c r="CV44" s="16"/>
      <c r="CW44" s="16"/>
      <c r="CX44" s="1"/>
      <c r="CY44" s="1"/>
      <c r="CZ44" s="1"/>
      <c r="DA44" s="1"/>
      <c r="DB44" s="1"/>
      <c r="DC44" s="1"/>
      <c r="DD44" s="1"/>
    </row>
    <row r="45" spans="1:113" ht="14.1" customHeight="1" x14ac:dyDescent="0.2">
      <c r="A45" s="1"/>
      <c r="B45" s="23"/>
      <c r="C45" s="23"/>
      <c r="D45" s="11"/>
      <c r="E45" s="11"/>
      <c r="F45" s="11"/>
      <c r="G45" s="11"/>
      <c r="H45" s="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5"/>
      <c r="AP45" s="16"/>
      <c r="AQ45" s="16"/>
      <c r="AR45" s="1"/>
      <c r="AS45" s="1"/>
      <c r="AT45" s="15"/>
      <c r="AU45" s="16"/>
      <c r="AV45" s="16"/>
      <c r="AW45" s="1"/>
      <c r="AX45" s="1"/>
      <c r="AY45" s="1"/>
      <c r="AZ45" s="1"/>
      <c r="BA45" s="1"/>
      <c r="BB45" s="1"/>
      <c r="BC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5"/>
      <c r="CQ45" s="16"/>
      <c r="CR45" s="16"/>
      <c r="CS45" s="1"/>
      <c r="CT45" s="1"/>
      <c r="CU45" s="15"/>
      <c r="CV45" s="16"/>
      <c r="CW45" s="16"/>
      <c r="CX45" s="1"/>
      <c r="CY45" s="1"/>
      <c r="CZ45" s="1"/>
      <c r="DA45" s="1"/>
      <c r="DB45" s="1"/>
      <c r="DC45" s="1"/>
      <c r="DD45" s="1"/>
    </row>
    <row r="46" spans="1:113" ht="14.1" customHeight="1" x14ac:dyDescent="0.2">
      <c r="A46" s="1"/>
      <c r="B46" s="23"/>
      <c r="C46" s="23"/>
      <c r="D46" s="11"/>
      <c r="E46" s="11"/>
      <c r="F46" s="11"/>
      <c r="G46" s="11"/>
      <c r="H46" s="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5"/>
      <c r="AP46" s="16"/>
      <c r="AQ46" s="16"/>
      <c r="AR46" s="1"/>
      <c r="AS46" s="1"/>
      <c r="AT46" s="15"/>
      <c r="AU46" s="16"/>
      <c r="AV46" s="16"/>
      <c r="AW46" s="1"/>
      <c r="AX46" s="1"/>
      <c r="AY46" s="1"/>
      <c r="AZ46" s="1"/>
      <c r="BA46" s="1"/>
      <c r="BB46" s="1"/>
      <c r="BC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5"/>
      <c r="CQ46" s="16"/>
      <c r="CR46" s="16"/>
      <c r="CS46" s="1"/>
      <c r="CT46" s="1"/>
      <c r="CU46" s="15"/>
      <c r="CV46" s="16"/>
      <c r="CW46" s="16"/>
      <c r="CX46" s="1"/>
      <c r="CY46" s="1"/>
      <c r="CZ46" s="1"/>
      <c r="DA46" s="1"/>
      <c r="DB46" s="1"/>
      <c r="DC46" s="1"/>
      <c r="DD46" s="1"/>
    </row>
    <row r="47" spans="1:113" ht="14.1" customHeight="1" x14ac:dyDescent="0.2">
      <c r="A47" s="1"/>
      <c r="B47" s="14" t="s">
        <v>27</v>
      </c>
      <c r="C47" s="23"/>
      <c r="D47" s="35" t="s">
        <v>12</v>
      </c>
      <c r="E47" s="36"/>
      <c r="F47" s="36"/>
      <c r="G47" s="36"/>
      <c r="H47" s="3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13" ht="14.1" customHeight="1" x14ac:dyDescent="0.2">
      <c r="A48" s="1"/>
      <c r="B48" s="1"/>
      <c r="C48" s="23"/>
      <c r="D48" s="50" t="s">
        <v>11</v>
      </c>
      <c r="E48" s="55"/>
      <c r="F48" s="55"/>
      <c r="G48" s="55"/>
      <c r="H48" s="5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14.1" customHeight="1" x14ac:dyDescent="0.2">
      <c r="A49" s="1"/>
      <c r="B49" s="1"/>
      <c r="C49" s="1"/>
      <c r="D49" s="30" t="s">
        <v>33</v>
      </c>
      <c r="E49" s="30"/>
      <c r="F49" s="30"/>
      <c r="G49" s="30"/>
      <c r="H49" s="3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4.1" customHeight="1" x14ac:dyDescent="0.2">
      <c r="A50" s="1"/>
      <c r="B50" s="1"/>
      <c r="C50" s="1"/>
      <c r="D50" s="30" t="s">
        <v>34</v>
      </c>
      <c r="E50" s="30"/>
      <c r="F50" s="30"/>
      <c r="G50" s="30"/>
      <c r="H50" s="3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4.1" customHeight="1" x14ac:dyDescent="0.2">
      <c r="A51" s="1"/>
      <c r="B51" s="1"/>
      <c r="C51" s="1"/>
      <c r="D51" s="30" t="s">
        <v>15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4.1" customHeight="1" x14ac:dyDescent="0.2">
      <c r="A52" s="1"/>
      <c r="B52" s="1"/>
      <c r="C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14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ht="14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4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4.1" customHeight="1" x14ac:dyDescent="0.2">
      <c r="A56" s="1"/>
      <c r="B56" s="1"/>
      <c r="C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4.1" customHeight="1" x14ac:dyDescent="0.2">
      <c r="A57" s="1"/>
      <c r="B57" s="1"/>
      <c r="C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4.1" customHeight="1" x14ac:dyDescent="0.2">
      <c r="A58" s="1"/>
      <c r="D58" s="1"/>
      <c r="F58" s="1"/>
      <c r="H58" s="1"/>
      <c r="J58" s="1"/>
      <c r="L58" s="1"/>
      <c r="N58" s="1"/>
      <c r="P58" s="1"/>
      <c r="R58" s="1"/>
      <c r="T58" s="1"/>
      <c r="V58" s="1"/>
      <c r="X58" s="1"/>
      <c r="Z58" s="1"/>
      <c r="AB58" s="1"/>
      <c r="AD58" s="1"/>
      <c r="AF58" s="1"/>
      <c r="AH58" s="1"/>
      <c r="AJ58" s="1"/>
      <c r="AL58" s="1"/>
      <c r="AN58" s="1"/>
      <c r="AP58" s="1"/>
      <c r="AR58" s="1"/>
      <c r="AT58" s="1"/>
      <c r="AV58" s="1"/>
      <c r="AX58" s="1"/>
      <c r="AZ58" s="1"/>
      <c r="BB58" s="1"/>
      <c r="BK58" s="1"/>
      <c r="BM58" s="1"/>
      <c r="BO58" s="1"/>
      <c r="BQ58" s="1"/>
      <c r="BS58" s="1"/>
      <c r="BU58" s="1"/>
      <c r="BW58" s="1"/>
      <c r="BY58" s="1"/>
      <c r="CA58" s="1"/>
      <c r="CC58" s="1"/>
      <c r="CE58" s="1"/>
      <c r="CG58" s="1"/>
      <c r="CI58" s="1"/>
      <c r="CK58" s="1"/>
      <c r="CM58" s="1"/>
      <c r="CO58" s="1"/>
      <c r="CQ58" s="1"/>
      <c r="CS58" s="1"/>
      <c r="CU58" s="1"/>
      <c r="CW58" s="1"/>
      <c r="CY58" s="1"/>
      <c r="DA58" s="1"/>
      <c r="DC58" s="1"/>
    </row>
    <row r="59" spans="1:108" ht="20.100000000000001" customHeight="1" thickBot="1" x14ac:dyDescent="0.25">
      <c r="B59" s="59"/>
      <c r="J59" s="7"/>
      <c r="BK59" s="7"/>
    </row>
    <row r="60" spans="1:108" ht="20.100000000000001" customHeight="1" x14ac:dyDescent="0.2">
      <c r="B60" s="82" t="s">
        <v>31</v>
      </c>
      <c r="C60" s="83"/>
      <c r="D60" s="83"/>
      <c r="E60" s="83"/>
      <c r="F60" s="83"/>
      <c r="G60" s="83"/>
      <c r="H60" s="84"/>
      <c r="J60" s="7"/>
      <c r="BK60" s="7"/>
    </row>
    <row r="61" spans="1:108" ht="20.100000000000001" customHeight="1" thickBot="1" x14ac:dyDescent="0.25">
      <c r="B61" s="85"/>
      <c r="C61" s="86"/>
      <c r="D61" s="86"/>
      <c r="E61" s="86"/>
      <c r="F61" s="86"/>
      <c r="G61" s="86"/>
      <c r="H61" s="87"/>
      <c r="J61" s="7"/>
      <c r="BK61" s="7"/>
    </row>
    <row r="62" spans="1:108" ht="20.100000000000001" customHeight="1" x14ac:dyDescent="0.2">
      <c r="B62" t="s">
        <v>32</v>
      </c>
      <c r="J62" s="7"/>
      <c r="BK62" s="7"/>
    </row>
  </sheetData>
  <sheetProtection algorithmName="SHA-512" hashValue="LYMBs6tXq7Lv3P5TXb4ZG1/uA5cQQVghTuPRMclQoLfLbeSEwWB++7xrC4G7j4gac6sGPa9odY4ePTD1+bV/rg==" saltValue="4jAljqpizWvUSSJAX4Ppwg==" spinCount="100000" sheet="1" objects="1" scenarios="1" selectLockedCells="1"/>
  <mergeCells count="22">
    <mergeCell ref="DG11:DH11"/>
    <mergeCell ref="DG12:DH12"/>
    <mergeCell ref="DG13:DH13"/>
    <mergeCell ref="DG14:DH14"/>
    <mergeCell ref="B60:H61"/>
    <mergeCell ref="BF11:BG11"/>
    <mergeCell ref="BF12:BG12"/>
    <mergeCell ref="BF13:BG13"/>
    <mergeCell ref="BF14:BG14"/>
    <mergeCell ref="B16:H16"/>
    <mergeCell ref="B15:D15"/>
    <mergeCell ref="F10:H10"/>
    <mergeCell ref="F11:H11"/>
    <mergeCell ref="F12:H12"/>
    <mergeCell ref="F13:H13"/>
    <mergeCell ref="F14:H14"/>
    <mergeCell ref="B10:C10"/>
    <mergeCell ref="B4:C5"/>
    <mergeCell ref="B12:C12"/>
    <mergeCell ref="B13:C13"/>
    <mergeCell ref="B14:C14"/>
    <mergeCell ref="B11:C11"/>
  </mergeCells>
  <pageMargins left="0.51181102362204722" right="0.51181102362204722" top="0.78740157480314965" bottom="0.78740157480314965" header="0.31496062992125984" footer="0.31496062992125984"/>
  <pageSetup paperSize="9" scale="78" orientation="portrait" r:id="rId1"/>
  <headerFooter>
    <oddHeader>&amp;LARTICULADORES&amp;RHARDT</oddHeader>
    <oddFooter>&amp;LARTICULADORES&amp;RHARDT</oddFooter>
  </headerFooter>
  <rowBreaks count="1" manualBreakCount="1">
    <brk id="65" max="16383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ARTICULADORES</vt:lpstr>
    </vt:vector>
  </TitlesOfParts>
  <Company>HFer Importacao e Exportacao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renata.vaz</dc:creator>
  <cp:lastModifiedBy>renata.vaz</cp:lastModifiedBy>
  <cp:lastPrinted>2020-02-06T17:10:54Z</cp:lastPrinted>
  <dcterms:created xsi:type="dcterms:W3CDTF">2004-03-31T13:19:06Z</dcterms:created>
  <dcterms:modified xsi:type="dcterms:W3CDTF">2020-02-10T19:13:55Z</dcterms:modified>
</cp:coreProperties>
</file>